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856" yWindow="65506" windowWidth="9720" windowHeight="7320" activeTab="0"/>
  </bookViews>
  <sheets>
    <sheet name="dem43" sheetId="1" r:id="rId1"/>
  </sheets>
  <externalReferences>
    <externalReference r:id="rId4"/>
    <externalReference r:id="rId5"/>
    <externalReference r:id="rId6"/>
  </externalReferences>
  <definedNames>
    <definedName name="__123Graph_D" hidden="1">'[3]dem18'!#REF!</definedName>
    <definedName name="_xlnm._FilterDatabase" localSheetId="0" hidden="1">'dem43'!$A$23:$V$228</definedName>
    <definedName name="_Regression_Int" localSheetId="0" hidden="1">1</definedName>
    <definedName name="ah" localSheetId="0">'dem43'!#REF!</definedName>
    <definedName name="are" localSheetId="0">'dem43'!#REF!</definedName>
    <definedName name="cad" localSheetId="0">'dem43'!#REF!</definedName>
    <definedName name="CH" localSheetId="0">'dem43'!#REF!</definedName>
    <definedName name="compen" localSheetId="0">'dem43'!$D$223:$L$223</definedName>
    <definedName name="coop" localSheetId="0">'dem43'!#REF!</definedName>
    <definedName name="dd" localSheetId="0">'dem43'!#REF!</definedName>
    <definedName name="edu" localSheetId="0">'dem43'!$D$112:$L$112</definedName>
    <definedName name="election" localSheetId="0">'dem43'!$D$54:$L$54</definedName>
    <definedName name="fish" localSheetId="0">'dem43'!#REF!</definedName>
    <definedName name="flood" localSheetId="0">'dem43'!#REF!</definedName>
    <definedName name="forest" localSheetId="0">'dem43'!#REF!</definedName>
    <definedName name="housing" localSheetId="0">'dem43'!#REF!</definedName>
    <definedName name="housing">#REF!</definedName>
    <definedName name="housingcap" localSheetId="0">'dem43'!#REF!</definedName>
    <definedName name="housingcap">#REF!</definedName>
    <definedName name="ind" localSheetId="0">'dem43'!#REF!</definedName>
    <definedName name="labour" localSheetId="0">'dem43'!#REF!</definedName>
    <definedName name="lr" localSheetId="0">'dem43'!#REF!</definedName>
    <definedName name="lr">#REF!</definedName>
    <definedName name="med" localSheetId="0">'dem43'!#REF!</definedName>
    <definedName name="mi" localSheetId="0">'dem43'!#REF!</definedName>
    <definedName name="ncse" localSheetId="0">'dem43'!#REF!</definedName>
    <definedName name="np" localSheetId="0">'dem43'!#REF!</definedName>
    <definedName name="np">#REF!</definedName>
    <definedName name="nutrition" localSheetId="0">'dem43'!#REF!</definedName>
    <definedName name="Nutrition">#REF!</definedName>
    <definedName name="oap" localSheetId="0">'dem43'!#REF!</definedName>
    <definedName name="ordp" localSheetId="0">'dem43'!$D$180:$L$180</definedName>
    <definedName name="ordpcap" localSheetId="0">'dem43'!#REF!</definedName>
    <definedName name="ordprec" localSheetId="0">'dem43'!#REF!</definedName>
    <definedName name="power" localSheetId="0">'dem43'!#REF!</definedName>
    <definedName name="_xlnm.Print_Area" localSheetId="0">'dem43'!$A$1:$L$224</definedName>
    <definedName name="_xlnm.Print_Titles" localSheetId="0">'dem43'!$20:$23</definedName>
    <definedName name="rb" localSheetId="0">'dem43'!#REF!</definedName>
    <definedName name="rbcap" localSheetId="0">'dem43'!#REF!</definedName>
    <definedName name="rbrec" localSheetId="0">'dem43'!#REF!</definedName>
    <definedName name="re" localSheetId="0">'dem43'!#REF!</definedName>
    <definedName name="revise" localSheetId="0">'dem43'!$E$237:$J$237</definedName>
    <definedName name="roads" localSheetId="0">'dem43'!#REF!</definedName>
    <definedName name="ruralEmp" localSheetId="0">'dem43'!$D$124:$L$124</definedName>
    <definedName name="sc" localSheetId="0">'dem43'!#REF!</definedName>
    <definedName name="scst" localSheetId="0">'dem43'!#REF!</definedName>
    <definedName name="scst">#REF!</definedName>
    <definedName name="spfrd" localSheetId="0">'dem43'!#REF!</definedName>
    <definedName name="spfrd">#REF!</definedName>
    <definedName name="sports" localSheetId="0">'dem43'!#REF!</definedName>
    <definedName name="spprg" localSheetId="0">'dem43'!#REF!</definedName>
    <definedName name="spProg" localSheetId="0">'dem43'!#REF!</definedName>
    <definedName name="sss" localSheetId="0">'dem43'!#REF!</definedName>
    <definedName name="sss">#REF!</definedName>
    <definedName name="ssw" localSheetId="0">'dem43'!#REF!</definedName>
    <definedName name="summary" localSheetId="0">'dem43'!$E$228:$J$228</definedName>
    <definedName name="swc" localSheetId="0">'dem43'!#REF!</definedName>
    <definedName name="swc">#REF!</definedName>
    <definedName name="tourism" localSheetId="0">'dem43'!#REF!</definedName>
    <definedName name="Voted" localSheetId="0">'dem43'!$E$18:$G$18</definedName>
    <definedName name="Voted">#REF!</definedName>
    <definedName name="vsi" localSheetId="0">'dem43'!#REF!</definedName>
    <definedName name="water" localSheetId="0">'dem43'!#REF!</definedName>
    <definedName name="water">#REF!</definedName>
    <definedName name="Z_239EE218_578E_4317_BEED_14D5D7089E27_.wvu.Cols" localSheetId="0" hidden="1">'dem43'!#REF!</definedName>
    <definedName name="Z_239EE218_578E_4317_BEED_14D5D7089E27_.wvu.FilterData" localSheetId="0" hidden="1">'dem43'!$A$1:$L$25</definedName>
    <definedName name="Z_239EE218_578E_4317_BEED_14D5D7089E27_.wvu.PrintArea" localSheetId="0" hidden="1">'dem43'!$A$1:$L$25</definedName>
    <definedName name="Z_239EE218_578E_4317_BEED_14D5D7089E27_.wvu.PrintTitles" localSheetId="0" hidden="1">'dem43'!$20:$23</definedName>
    <definedName name="Z_302A3EA3_AE96_11D5_A646_0050BA3D7AFD_.wvu.Cols" localSheetId="0" hidden="1">'dem43'!#REF!</definedName>
    <definedName name="Z_302A3EA3_AE96_11D5_A646_0050BA3D7AFD_.wvu.FilterData" localSheetId="0" hidden="1">'dem43'!$A$1:$L$25</definedName>
    <definedName name="Z_302A3EA3_AE96_11D5_A646_0050BA3D7AFD_.wvu.PrintArea" localSheetId="0" hidden="1">'dem43'!$A$1:$L$25</definedName>
    <definedName name="Z_302A3EA3_AE96_11D5_A646_0050BA3D7AFD_.wvu.PrintTitles" localSheetId="0" hidden="1">'dem43'!$20:$23</definedName>
    <definedName name="Z_36DBA021_0ECB_11D4_8064_004005726899_.wvu.Cols" localSheetId="0" hidden="1">'dem43'!#REF!</definedName>
    <definedName name="Z_36DBA021_0ECB_11D4_8064_004005726899_.wvu.FilterData" localSheetId="0" hidden="1">'dem43'!$C$25:$C$25</definedName>
    <definedName name="Z_36DBA021_0ECB_11D4_8064_004005726899_.wvu.PrintTitles" localSheetId="0" hidden="1">'dem43'!$20:$23</definedName>
    <definedName name="Z_93EBE921_AE91_11D5_8685_004005726899_.wvu.Cols" localSheetId="0" hidden="1">'dem43'!#REF!</definedName>
    <definedName name="Z_93EBE921_AE91_11D5_8685_004005726899_.wvu.FilterData" localSheetId="0" hidden="1">'dem43'!$C$25:$C$25</definedName>
    <definedName name="Z_93EBE921_AE91_11D5_8685_004005726899_.wvu.PrintArea" localSheetId="0" hidden="1">'dem43'!$A$1:$L$25</definedName>
    <definedName name="Z_93EBE921_AE91_11D5_8685_004005726899_.wvu.PrintTitles" localSheetId="0" hidden="1">'dem43'!$20:$23</definedName>
    <definedName name="Z_94DA79C1_0FDE_11D5_9579_000021DAEEA2_.wvu.Cols" localSheetId="0" hidden="1">'dem43'!#REF!</definedName>
    <definedName name="Z_94DA79C1_0FDE_11D5_9579_000021DAEEA2_.wvu.FilterData" localSheetId="0" hidden="1">'dem43'!$C$25:$C$25</definedName>
    <definedName name="Z_94DA79C1_0FDE_11D5_9579_000021DAEEA2_.wvu.PrintArea" localSheetId="0" hidden="1">'dem43'!$A$1:$L$25</definedName>
    <definedName name="Z_94DA79C1_0FDE_11D5_9579_000021DAEEA2_.wvu.PrintTitles" localSheetId="0" hidden="1">'dem43'!$20:$23</definedName>
    <definedName name="Z_B4CB0970_161F_11D5_8064_004005726899_.wvu.FilterData" localSheetId="0" hidden="1">'dem43'!$C$25:$C$25</definedName>
    <definedName name="Z_B4CB0976_161F_11D5_8064_004005726899_.wvu.FilterData" localSheetId="0" hidden="1">'dem43'!$C$25:$C$25</definedName>
    <definedName name="Z_B4CB0978_161F_11D5_8064_004005726899_.wvu.FilterData" localSheetId="0" hidden="1">'dem43'!$C$25:$C$25</definedName>
    <definedName name="Z_B4CB099E_161F_11D5_8064_004005726899_.wvu.FilterData" localSheetId="0" hidden="1">'dem43'!$C$25:$C$25</definedName>
    <definedName name="Z_C868F8C3_16D7_11D5_A68D_81D6213F5331_.wvu.Cols" localSheetId="0" hidden="1">'dem43'!#REF!</definedName>
    <definedName name="Z_C868F8C3_16D7_11D5_A68D_81D6213F5331_.wvu.FilterData" localSheetId="0" hidden="1">'dem43'!$C$25:$C$25</definedName>
    <definedName name="Z_C868F8C3_16D7_11D5_A68D_81D6213F5331_.wvu.PrintTitles" localSheetId="0" hidden="1">'dem43'!$20:$23</definedName>
    <definedName name="Z_E5DF37BD_125C_11D5_8DC4_D0F5D88B3549_.wvu.Cols" localSheetId="0" hidden="1">'dem43'!#REF!</definedName>
    <definedName name="Z_E5DF37BD_125C_11D5_8DC4_D0F5D88B3549_.wvu.FilterData" localSheetId="0" hidden="1">'dem43'!$C$25:$C$25</definedName>
    <definedName name="Z_E5DF37BD_125C_11D5_8DC4_D0F5D88B3549_.wvu.PrintArea" localSheetId="0" hidden="1">'dem43'!$A$1:$L$25</definedName>
    <definedName name="Z_E5DF37BD_125C_11D5_8DC4_D0F5D88B3549_.wvu.PrintTitles" localSheetId="0" hidden="1">'dem43'!$20:$23</definedName>
    <definedName name="Z_ED6647A4_1622_11D5_96DF_000021E43CDF_.wvu.PrintArea" localSheetId="0" hidden="1">'dem43'!$A$1:$L$25</definedName>
    <definedName name="Z_F8ADACC1_164E_11D6_B603_000021DAEEA2_.wvu.Cols" localSheetId="0" hidden="1">'dem43'!#REF!</definedName>
    <definedName name="Z_F8ADACC1_164E_11D6_B603_000021DAEEA2_.wvu.FilterData" localSheetId="0" hidden="1">'dem43'!$C$25:$C$25</definedName>
    <definedName name="Z_F8ADACC1_164E_11D6_B603_000021DAEEA2_.wvu.PrintArea" localSheetId="0" hidden="1">'dem43'!$A$1:$L$25</definedName>
    <definedName name="Z_F8ADACC1_164E_11D6_B603_000021DAEEA2_.wvu.PrintTitles" localSheetId="0" hidden="1">'dem43'!$20:$23</definedName>
  </definedNames>
  <calcPr fullCalcOnLoad="1"/>
</workbook>
</file>

<file path=xl/sharedStrings.xml><?xml version="1.0" encoding="utf-8"?>
<sst xmlns="http://schemas.openxmlformats.org/spreadsheetml/2006/main" count="337" uniqueCount="149">
  <si>
    <t>Water Supply &amp; Sanitation</t>
  </si>
  <si>
    <t>Housing</t>
  </si>
  <si>
    <t>Special Programmes for Rural Development</t>
  </si>
  <si>
    <t>Rural Employment</t>
  </si>
  <si>
    <t>Other Rural Development Programme</t>
  </si>
  <si>
    <t>Non-Conventional Sources of Energy</t>
  </si>
  <si>
    <t>Roads &amp; Bridges</t>
  </si>
  <si>
    <t>Voted</t>
  </si>
  <si>
    <t>Actuals</t>
  </si>
  <si>
    <t>Budget Estimate</t>
  </si>
  <si>
    <t>Revised Estimate</t>
  </si>
  <si>
    <t>Major /Sub-Major/Minor/Sub/Detailed Heads</t>
  </si>
  <si>
    <t>Plan</t>
  </si>
  <si>
    <t>Non-Plan</t>
  </si>
  <si>
    <t>Total</t>
  </si>
  <si>
    <t>REVENUE SECTION</t>
  </si>
  <si>
    <t>M.H.</t>
  </si>
  <si>
    <t>00.00.31</t>
  </si>
  <si>
    <t>Grants-in-aid</t>
  </si>
  <si>
    <t>Assistance to Gram Panchayats</t>
  </si>
  <si>
    <t>Assistance to Zilla Parishads/District Level Panchayats</t>
  </si>
  <si>
    <t>II. Details of the estimates and the heads under which this grant will be accounted for:</t>
  </si>
  <si>
    <t>Revenue</t>
  </si>
  <si>
    <t>Capital</t>
  </si>
  <si>
    <t>A -General Services (a) Organs of State</t>
  </si>
  <si>
    <t>Election</t>
  </si>
  <si>
    <t>2010-11</t>
  </si>
  <si>
    <t>Animal Husbandry</t>
  </si>
  <si>
    <t>General Education</t>
  </si>
  <si>
    <t>Lower Primary Schools</t>
  </si>
  <si>
    <t>East District</t>
  </si>
  <si>
    <t>61.45.31</t>
  </si>
  <si>
    <t>West District</t>
  </si>
  <si>
    <t>61.46.31</t>
  </si>
  <si>
    <t>North District</t>
  </si>
  <si>
    <t>61.47.31</t>
  </si>
  <si>
    <t>South District</t>
  </si>
  <si>
    <t>61.48.31</t>
  </si>
  <si>
    <t>Primary Schools</t>
  </si>
  <si>
    <t>62.45.31</t>
  </si>
  <si>
    <t>62.46.31</t>
  </si>
  <si>
    <t>62.47.31</t>
  </si>
  <si>
    <t>62.48.31</t>
  </si>
  <si>
    <t>Junior High Schools</t>
  </si>
  <si>
    <t>63.45.31</t>
  </si>
  <si>
    <t>63.46.31</t>
  </si>
  <si>
    <t>63.47.31</t>
  </si>
  <si>
    <t>63.48.31</t>
  </si>
  <si>
    <t>Forestry and Wild Life</t>
  </si>
  <si>
    <t>Other Charges</t>
  </si>
  <si>
    <t>Election Commission</t>
  </si>
  <si>
    <t>State Election Commission</t>
  </si>
  <si>
    <t>60.00.01</t>
  </si>
  <si>
    <t>Salaries</t>
  </si>
  <si>
    <t>60.00.11</t>
  </si>
  <si>
    <t>Travel Expenses</t>
  </si>
  <si>
    <t>60.00.13</t>
  </si>
  <si>
    <t>Office Expenses</t>
  </si>
  <si>
    <t>60.00.16</t>
  </si>
  <si>
    <t>Publications</t>
  </si>
  <si>
    <t>60.00.50</t>
  </si>
  <si>
    <t>Charges for Conduct of Election to Panchayats/ Local Bodies</t>
  </si>
  <si>
    <t>Conduct of Election to Panchayat</t>
  </si>
  <si>
    <t>61.00.11</t>
  </si>
  <si>
    <t>61.00.50</t>
  </si>
  <si>
    <t>62.00.11</t>
  </si>
  <si>
    <t>62.00.50</t>
  </si>
  <si>
    <t>Head Office Establishment</t>
  </si>
  <si>
    <t>National Programmes</t>
  </si>
  <si>
    <t>Panchayati Raj</t>
  </si>
  <si>
    <t>00.44.01</t>
  </si>
  <si>
    <t>00.44.11</t>
  </si>
  <si>
    <t>00.44.13</t>
  </si>
  <si>
    <t>00.44.50</t>
  </si>
  <si>
    <t>00.44.71</t>
  </si>
  <si>
    <t>Purchase of Books for Village Libraries</t>
  </si>
  <si>
    <t>00.44.72</t>
  </si>
  <si>
    <t xml:space="preserve">Preparation of Village Development Action Plan </t>
  </si>
  <si>
    <t>00.44.73</t>
  </si>
  <si>
    <t>Universal Financial Inclusion</t>
  </si>
  <si>
    <t>00.45.01</t>
  </si>
  <si>
    <t>00.45.11</t>
  </si>
  <si>
    <t>00.45.13</t>
  </si>
  <si>
    <t>00.46.01</t>
  </si>
  <si>
    <t>00.46.11</t>
  </si>
  <si>
    <t>00.46.13</t>
  </si>
  <si>
    <t>00.47.01</t>
  </si>
  <si>
    <t>00.47.11</t>
  </si>
  <si>
    <t>00.47.13</t>
  </si>
  <si>
    <t>00.48.01</t>
  </si>
  <si>
    <t>00.48.11</t>
  </si>
  <si>
    <t>00.48.13</t>
  </si>
  <si>
    <t>Assistance  to   Zilla   Parishads / District   Level   Panchayats</t>
  </si>
  <si>
    <t>Grants to Zilla Parishads for Administrative Expenses</t>
  </si>
  <si>
    <t>61.00.31</t>
  </si>
  <si>
    <t>61.00.71</t>
  </si>
  <si>
    <t>Local Area Development Fund for Adhakshya and Upadhakshya</t>
  </si>
  <si>
    <t>Grants to Gram  Panchayats for Administrative Expenses</t>
  </si>
  <si>
    <t>Grants to Gram Panchayats for Administrative Expenses</t>
  </si>
  <si>
    <t>Other Rural Development 
Programme</t>
  </si>
  <si>
    <t>Tourism</t>
  </si>
  <si>
    <t>B-Social Services, (a) Education, Sports Art and Culture</t>
  </si>
  <si>
    <t>(c) Water Supply, Sanitation, Housing and Urban Development</t>
  </si>
  <si>
    <t>C. Economic services, (a) Agriculture and Allied Activities</t>
  </si>
  <si>
    <t>(b) Rural Development</t>
  </si>
  <si>
    <t>(e) Energy</t>
  </si>
  <si>
    <t>(g) Transport</t>
  </si>
  <si>
    <t>Compensation and Assignments to Local Bodies and Panchayati Raj Institutions</t>
  </si>
  <si>
    <t>Stamp Duty</t>
  </si>
  <si>
    <t>Taxes on Professions, Trade, Callings and Employment</t>
  </si>
  <si>
    <t>Zilla Panchayat</t>
  </si>
  <si>
    <t>Gram Panchayat</t>
  </si>
  <si>
    <t>Other Miscellaneous Compensations and Assignments</t>
  </si>
  <si>
    <t>Share of Net proceeds recommended by the 3rd State Finance Commission</t>
  </si>
  <si>
    <t>Special Incentive Grant recommended by the 3rd State Finance Commission</t>
  </si>
  <si>
    <t>General Basic Grant recommended by the 13th Finance Commission</t>
  </si>
  <si>
    <t>D. Grants-In-Aid and Contributions</t>
  </si>
  <si>
    <t>91.00.71</t>
  </si>
  <si>
    <t>91.00.72</t>
  </si>
  <si>
    <t>91.02.71</t>
  </si>
  <si>
    <t>91.02.72</t>
  </si>
  <si>
    <t>92.00.72</t>
  </si>
  <si>
    <t>92.00.71</t>
  </si>
  <si>
    <t>93.00.71</t>
  </si>
  <si>
    <t>93.00.72</t>
  </si>
  <si>
    <t>Preparation &amp; Printing Electoral 
Rolls</t>
  </si>
  <si>
    <t>DEMAND NO. 43</t>
  </si>
  <si>
    <t>PANCHAYATI RAJ INSTITUTIONS</t>
  </si>
  <si>
    <t>2011-12</t>
  </si>
  <si>
    <t>94.00.71</t>
  </si>
  <si>
    <t>94.00.72</t>
  </si>
  <si>
    <t>General Performance Grant recommended by the 13th Finance Commission</t>
  </si>
  <si>
    <t>91.03.71</t>
  </si>
  <si>
    <t>91.03.72</t>
  </si>
  <si>
    <t>00.44.74</t>
  </si>
  <si>
    <t>Hire Charge of MI 17 Helicopter for Union Minister</t>
  </si>
  <si>
    <t>00.44.75</t>
  </si>
  <si>
    <t>00.44.76</t>
  </si>
  <si>
    <t>Panchayat Mahila Evam Yuva Shakti Sangathan</t>
  </si>
  <si>
    <t>(In Thousands of Rupees)</t>
  </si>
  <si>
    <t>I. Estimate of the amount required in the year ending 31st March, 2013 to defray the charges in respect of Panchayati Raj Institutions.</t>
  </si>
  <si>
    <t>2012-13</t>
  </si>
  <si>
    <t xml:space="preserve">Compensation and Assignments to Local Bodies and Panchayati Raj </t>
  </si>
  <si>
    <t>Institutions</t>
  </si>
  <si>
    <t>61.00.72</t>
  </si>
  <si>
    <t>Discretionary Grant to Zilla Panchayats</t>
  </si>
  <si>
    <t>Discretionary Grant to Gram Panchayats</t>
  </si>
  <si>
    <t>Mission Poverty Free Scheme/ Kacha House Free</t>
  </si>
  <si>
    <t>Conduct of Election to Municipal Bodies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</si>
</sst>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s.&quot;\ #,##0_);\(&quot;Rs.&quot;\ #,##0\)"/>
    <numFmt numFmtId="173" formatCode="&quot;Rs.&quot;\ #,##0_);[Red]\(&quot;Rs.&quot;\ #,##0\)"/>
    <numFmt numFmtId="174" formatCode="&quot;Rs.&quot;\ #,##0.00_);\(&quot;Rs.&quot;\ #,##0.00\)"/>
    <numFmt numFmtId="175" formatCode="&quot;Rs.&quot;\ #,##0.00_);[Red]\(&quot;Rs.&quot;\ #,##0.00\)"/>
    <numFmt numFmtId="176" formatCode="_(&quot;Rs.&quot;\ * #,##0_);_(&quot;Rs.&quot;\ * \(#,##0\);_(&quot;Rs.&quot;\ * &quot;-&quot;_);_(@_)"/>
    <numFmt numFmtId="177" formatCode="_(&quot;Rs.&quot;\ * #,##0.00_);_(&quot;Rs.&quot;\ * \(#,##0.00\);_(&quot;Rs.&quot;\ * &quot;-&quot;??_);_(@_)"/>
    <numFmt numFmtId="178" formatCode="0_)"/>
    <numFmt numFmtId="179" formatCode="00#"/>
    <numFmt numFmtId="180" formatCode="0#"/>
    <numFmt numFmtId="181" formatCode="0##"/>
    <numFmt numFmtId="182" formatCode="0000##"/>
    <numFmt numFmtId="183" formatCode="00000#"/>
    <numFmt numFmtId="184" formatCode="00.###"/>
    <numFmt numFmtId="185" formatCode="00.000"/>
    <numFmt numFmtId="186" formatCode="00.00"/>
    <numFmt numFmtId="187" formatCode="0.0"/>
    <numFmt numFmtId="188" formatCode="_-* #,##0.00\ _k_r_-;\-* #,##0.00\ _k_r_-;_-* &quot;-&quot;??\ _k_r_-;_-@_-"/>
    <numFmt numFmtId="189" formatCode="00.0"/>
    <numFmt numFmtId="190" formatCode="00"/>
    <numFmt numFmtId="191" formatCode="00.#00"/>
    <numFmt numFmtId="192" formatCode="0#.000"/>
    <numFmt numFmtId="193" formatCode="0#.###"/>
    <numFmt numFmtId="194" formatCode="##.###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0;[Red]0"/>
    <numFmt numFmtId="200" formatCode="_(* #,##0.0_);_(* \(#,##0.0\);_(* &quot;-&quot;??_);_(@_)"/>
    <numFmt numFmtId="201" formatCode="_(* #,##0_);_(* \(#,##0\);_(* &quot;-&quot;??_);_(@_)"/>
    <numFmt numFmtId="202" formatCode="0.000"/>
  </numFmts>
  <fonts count="26">
    <font>
      <sz val="10"/>
      <name val="Arial"/>
      <family val="0"/>
    </font>
    <font>
      <u val="single"/>
      <sz val="10"/>
      <color indexed="36"/>
      <name val="Courier"/>
      <family val="3"/>
    </font>
    <font>
      <u val="single"/>
      <sz val="10"/>
      <color indexed="12"/>
      <name val="Courier"/>
      <family val="3"/>
    </font>
    <font>
      <sz val="10"/>
      <name val="Courier"/>
      <family val="3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 applyAlignment="0">
      <protection/>
    </xf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153">
    <xf numFmtId="0" fontId="0" fillId="0" borderId="0" xfId="0" applyAlignment="1">
      <alignment/>
    </xf>
    <xf numFmtId="0" fontId="4" fillId="0" borderId="0" xfId="59" applyFont="1" applyFill="1" applyBorder="1" applyAlignment="1">
      <alignment horizontal="left"/>
      <protection/>
    </xf>
    <xf numFmtId="0" fontId="4" fillId="0" borderId="0" xfId="59" applyFont="1" applyFill="1" applyBorder="1" applyAlignment="1" applyProtection="1">
      <alignment horizontal="left" vertical="top" wrapText="1"/>
      <protection/>
    </xf>
    <xf numFmtId="0" fontId="4" fillId="0" borderId="0" xfId="59" applyFont="1" applyFill="1">
      <alignment/>
      <protection/>
    </xf>
    <xf numFmtId="0" fontId="5" fillId="0" borderId="0" xfId="59" applyFont="1" applyFill="1" applyBorder="1" applyAlignment="1" applyProtection="1">
      <alignment horizontal="center" vertical="top" wrapText="1"/>
      <protection/>
    </xf>
    <xf numFmtId="0" fontId="5" fillId="0" borderId="0" xfId="59" applyFont="1" applyFill="1" applyBorder="1" applyAlignment="1" applyProtection="1">
      <alignment horizontal="center"/>
      <protection/>
    </xf>
    <xf numFmtId="0" fontId="4" fillId="0" borderId="0" xfId="59" applyNumberFormat="1" applyFont="1" applyFill="1" applyAlignment="1" applyProtection="1">
      <alignment horizontal="right"/>
      <protection/>
    </xf>
    <xf numFmtId="0" fontId="5" fillId="0" borderId="0" xfId="59" applyNumberFormat="1" applyFont="1" applyFill="1" applyAlignment="1" applyProtection="1">
      <alignment horizontal="center"/>
      <protection/>
    </xf>
    <xf numFmtId="0" fontId="4" fillId="0" borderId="0" xfId="59" applyFont="1" applyFill="1" applyAlignment="1">
      <alignment horizontal="left"/>
      <protection/>
    </xf>
    <xf numFmtId="0" fontId="4" fillId="0" borderId="0" xfId="59" applyFont="1" applyFill="1" applyAlignment="1">
      <alignment vertical="top" wrapText="1"/>
      <protection/>
    </xf>
    <xf numFmtId="0" fontId="4" fillId="0" borderId="0" xfId="59" applyNumberFormat="1" applyFont="1" applyFill="1">
      <alignment/>
      <protection/>
    </xf>
    <xf numFmtId="0" fontId="4" fillId="0" borderId="0" xfId="57" applyFont="1" applyFill="1" applyAlignment="1" applyProtection="1">
      <alignment horizontal="left"/>
      <protection/>
    </xf>
    <xf numFmtId="0" fontId="4" fillId="0" borderId="0" xfId="57" applyNumberFormat="1" applyFont="1" applyFill="1" applyAlignment="1" applyProtection="1">
      <alignment horizontal="left"/>
      <protection/>
    </xf>
    <xf numFmtId="0" fontId="5" fillId="0" borderId="0" xfId="59" applyNumberFormat="1" applyFont="1" applyFill="1" applyBorder="1">
      <alignment/>
      <protection/>
    </xf>
    <xf numFmtId="0" fontId="5" fillId="0" borderId="0" xfId="58" applyNumberFormat="1" applyFont="1" applyFill="1" applyBorder="1" applyAlignment="1" applyProtection="1">
      <alignment horizontal="center"/>
      <protection/>
    </xf>
    <xf numFmtId="0" fontId="5" fillId="0" borderId="0" xfId="59" applyNumberFormat="1" applyFont="1" applyFill="1" applyBorder="1" applyAlignment="1" applyProtection="1">
      <alignment horizontal="right"/>
      <protection/>
    </xf>
    <xf numFmtId="0" fontId="5" fillId="0" borderId="0" xfId="59" applyNumberFormat="1" applyFont="1" applyFill="1" applyBorder="1" applyAlignment="1" applyProtection="1">
      <alignment horizontal="center"/>
      <protection/>
    </xf>
    <xf numFmtId="0" fontId="4" fillId="0" borderId="10" xfId="60" applyFont="1" applyFill="1" applyBorder="1" applyAlignment="1">
      <alignment vertical="top" wrapText="1"/>
      <protection/>
    </xf>
    <xf numFmtId="0" fontId="4" fillId="0" borderId="10" xfId="60" applyNumberFormat="1" applyFont="1" applyFill="1" applyBorder="1">
      <alignment/>
      <protection/>
    </xf>
    <xf numFmtId="0" fontId="4" fillId="0" borderId="10" xfId="60" applyNumberFormat="1" applyFont="1" applyFill="1" applyBorder="1" applyAlignment="1" applyProtection="1">
      <alignment horizontal="left"/>
      <protection/>
    </xf>
    <xf numFmtId="0" fontId="6" fillId="0" borderId="10" xfId="60" applyNumberFormat="1" applyFont="1" applyFill="1" applyBorder="1" applyAlignment="1" applyProtection="1">
      <alignment horizontal="left"/>
      <protection/>
    </xf>
    <xf numFmtId="0" fontId="6" fillId="0" borderId="10" xfId="60" applyNumberFormat="1" applyFont="1" applyFill="1" applyBorder="1">
      <alignment/>
      <protection/>
    </xf>
    <xf numFmtId="0" fontId="7" fillId="0" borderId="10" xfId="60" applyNumberFormat="1" applyFont="1" applyFill="1" applyBorder="1" applyAlignment="1" applyProtection="1">
      <alignment horizontal="right"/>
      <protection/>
    </xf>
    <xf numFmtId="0" fontId="4" fillId="0" borderId="11" xfId="61" applyFont="1" applyFill="1" applyBorder="1" applyAlignment="1" applyProtection="1">
      <alignment horizontal="left"/>
      <protection/>
    </xf>
    <xf numFmtId="0" fontId="4" fillId="0" borderId="0" xfId="60" applyFont="1" applyFill="1" applyBorder="1" applyAlignment="1" applyProtection="1">
      <alignment vertical="top" wrapText="1"/>
      <protection/>
    </xf>
    <xf numFmtId="0" fontId="4" fillId="0" borderId="0" xfId="61" applyFont="1" applyFill="1" applyProtection="1">
      <alignment/>
      <protection/>
    </xf>
    <xf numFmtId="0" fontId="4" fillId="0" borderId="0" xfId="61" applyFont="1" applyFill="1" applyBorder="1" applyAlignment="1" applyProtection="1">
      <alignment horizontal="left" vertical="top"/>
      <protection/>
    </xf>
    <xf numFmtId="0" fontId="4" fillId="0" borderId="0" xfId="61" applyFont="1" applyFill="1" applyBorder="1" applyAlignment="1" applyProtection="1">
      <alignment horizontal="right" vertical="top"/>
      <protection/>
    </xf>
    <xf numFmtId="0" fontId="4" fillId="0" borderId="0" xfId="60" applyFont="1" applyFill="1" applyAlignment="1" applyProtection="1">
      <alignment horizontal="left"/>
      <protection/>
    </xf>
    <xf numFmtId="0" fontId="4" fillId="0" borderId="0" xfId="61" applyFont="1" applyFill="1" applyAlignment="1" applyProtection="1">
      <alignment/>
      <protection/>
    </xf>
    <xf numFmtId="0" fontId="4" fillId="0" borderId="10" xfId="61" applyFont="1" applyFill="1" applyBorder="1" applyAlignment="1" applyProtection="1">
      <alignment horizontal="left"/>
      <protection/>
    </xf>
    <xf numFmtId="0" fontId="4" fillId="0" borderId="10" xfId="60" applyFont="1" applyFill="1" applyBorder="1" applyAlignment="1" applyProtection="1">
      <alignment vertical="top" wrapText="1"/>
      <protection/>
    </xf>
    <xf numFmtId="0" fontId="4" fillId="0" borderId="10" xfId="60" applyNumberFormat="1" applyFont="1" applyFill="1" applyBorder="1" applyAlignment="1" applyProtection="1">
      <alignment horizontal="right"/>
      <protection/>
    </xf>
    <xf numFmtId="0" fontId="4" fillId="0" borderId="0" xfId="61" applyFont="1" applyFill="1" applyBorder="1" applyAlignment="1" applyProtection="1">
      <alignment horizontal="left"/>
      <protection/>
    </xf>
    <xf numFmtId="0" fontId="4" fillId="0" borderId="0" xfId="60" applyNumberFormat="1" applyFont="1" applyFill="1" applyBorder="1" applyAlignment="1" applyProtection="1">
      <alignment horizontal="right"/>
      <protection/>
    </xf>
    <xf numFmtId="0" fontId="4" fillId="0" borderId="0" xfId="59" applyFont="1" applyFill="1" applyAlignment="1">
      <alignment horizontal="left" vertical="top" wrapText="1"/>
      <protection/>
    </xf>
    <xf numFmtId="0" fontId="4" fillId="0" borderId="0" xfId="59" applyFont="1" applyFill="1" applyAlignment="1">
      <alignment horizontal="right" vertical="top" wrapText="1"/>
      <protection/>
    </xf>
    <xf numFmtId="0" fontId="5" fillId="0" borderId="0" xfId="59" applyFont="1" applyFill="1" applyAlignment="1" applyProtection="1">
      <alignment horizontal="left" vertical="top" wrapText="1"/>
      <protection/>
    </xf>
    <xf numFmtId="0" fontId="4" fillId="0" borderId="0" xfId="59" applyNumberFormat="1" applyFont="1" applyFill="1" applyBorder="1" applyAlignment="1" applyProtection="1">
      <alignment horizontal="right"/>
      <protection/>
    </xf>
    <xf numFmtId="0" fontId="4" fillId="0" borderId="0" xfId="59" applyNumberFormat="1" applyFont="1" applyFill="1" applyBorder="1" applyAlignment="1" applyProtection="1">
      <alignment horizontal="left"/>
      <protection/>
    </xf>
    <xf numFmtId="0" fontId="4" fillId="0" borderId="0" xfId="59" applyNumberFormat="1" applyFont="1" applyFill="1" applyBorder="1">
      <alignment/>
      <protection/>
    </xf>
    <xf numFmtId="0" fontId="4" fillId="0" borderId="0" xfId="61" applyFont="1" applyFill="1" applyBorder="1" applyAlignment="1" applyProtection="1">
      <alignment horizontal="left" vertical="top" wrapText="1"/>
      <protection/>
    </xf>
    <xf numFmtId="184" fontId="5" fillId="0" borderId="0" xfId="61" applyNumberFormat="1" applyFont="1" applyFill="1" applyBorder="1" applyAlignment="1" applyProtection="1">
      <alignment horizontal="right" vertical="top" wrapText="1"/>
      <protection/>
    </xf>
    <xf numFmtId="0" fontId="5" fillId="0" borderId="0" xfId="61" applyFont="1" applyFill="1" applyBorder="1" applyAlignment="1" applyProtection="1">
      <alignment horizontal="left" vertical="top" wrapText="1"/>
      <protection/>
    </xf>
    <xf numFmtId="0" fontId="5" fillId="0" borderId="0" xfId="61" applyFont="1" applyFill="1" applyBorder="1" applyAlignment="1" applyProtection="1">
      <alignment horizontal="right" vertical="top" wrapText="1"/>
      <protection/>
    </xf>
    <xf numFmtId="180" fontId="4" fillId="0" borderId="0" xfId="61" applyNumberFormat="1" applyFont="1" applyFill="1" applyBorder="1" applyAlignment="1" applyProtection="1">
      <alignment horizontal="right" vertical="top" wrapText="1"/>
      <protection/>
    </xf>
    <xf numFmtId="0" fontId="4" fillId="0" borderId="0" xfId="59" applyFont="1" applyFill="1" applyBorder="1" applyAlignment="1">
      <alignment horizontal="left" vertical="top"/>
      <protection/>
    </xf>
    <xf numFmtId="0" fontId="5" fillId="0" borderId="0" xfId="59" applyFont="1" applyFill="1" applyBorder="1" applyAlignment="1">
      <alignment horizontal="right" vertical="top" wrapText="1"/>
      <protection/>
    </xf>
    <xf numFmtId="0" fontId="5" fillId="0" borderId="0" xfId="59" applyFont="1" applyFill="1" applyBorder="1" applyAlignment="1" applyProtection="1">
      <alignment horizontal="left" vertical="top" wrapText="1"/>
      <protection/>
    </xf>
    <xf numFmtId="184" fontId="5" fillId="0" borderId="0" xfId="59" applyNumberFormat="1" applyFont="1" applyFill="1" applyBorder="1" applyAlignment="1">
      <alignment horizontal="right" vertical="top" wrapText="1"/>
      <protection/>
    </xf>
    <xf numFmtId="0" fontId="4" fillId="0" borderId="0" xfId="59" applyFont="1" applyFill="1" applyBorder="1" applyAlignment="1">
      <alignment horizontal="right" vertical="top" wrapText="1"/>
      <protection/>
    </xf>
    <xf numFmtId="0" fontId="4" fillId="0" borderId="0" xfId="59" applyNumberFormat="1" applyFont="1" applyFill="1" applyAlignment="1">
      <alignment horizontal="right"/>
      <protection/>
    </xf>
    <xf numFmtId="183" fontId="4" fillId="0" borderId="0" xfId="59" applyNumberFormat="1" applyFont="1" applyFill="1" applyBorder="1" applyAlignment="1">
      <alignment horizontal="right" vertical="top" wrapText="1"/>
      <protection/>
    </xf>
    <xf numFmtId="0" fontId="4" fillId="0" borderId="10" xfId="59" applyFont="1" applyFill="1" applyBorder="1" applyAlignment="1">
      <alignment horizontal="left" vertical="top"/>
      <protection/>
    </xf>
    <xf numFmtId="0" fontId="4" fillId="0" borderId="10" xfId="59" applyFont="1" applyFill="1" applyBorder="1" applyAlignment="1">
      <alignment horizontal="right" vertical="top" wrapText="1"/>
      <protection/>
    </xf>
    <xf numFmtId="0" fontId="4" fillId="0" borderId="10" xfId="59" applyFont="1" applyFill="1" applyBorder="1" applyAlignment="1" applyProtection="1">
      <alignment horizontal="left" vertical="top" wrapText="1"/>
      <protection/>
    </xf>
    <xf numFmtId="0" fontId="4" fillId="0" borderId="11" xfId="59" applyNumberFormat="1" applyFont="1" applyFill="1" applyBorder="1" applyAlignment="1" applyProtection="1">
      <alignment horizontal="right"/>
      <protection/>
    </xf>
    <xf numFmtId="0" fontId="4" fillId="0" borderId="0" xfId="59" applyFont="1" applyFill="1" applyBorder="1" applyAlignment="1">
      <alignment vertical="top" wrapText="1"/>
      <protection/>
    </xf>
    <xf numFmtId="0" fontId="4" fillId="0" borderId="12" xfId="59" applyNumberFormat="1" applyFont="1" applyFill="1" applyBorder="1" applyAlignment="1" applyProtection="1">
      <alignment horizontal="right"/>
      <protection/>
    </xf>
    <xf numFmtId="180" fontId="4" fillId="0" borderId="0" xfId="59" applyNumberFormat="1" applyFont="1" applyFill="1" applyBorder="1" applyAlignment="1">
      <alignment horizontal="right" vertical="top" wrapText="1"/>
      <protection/>
    </xf>
    <xf numFmtId="0" fontId="4" fillId="0" borderId="10" xfId="59" applyFont="1" applyFill="1" applyBorder="1" applyAlignment="1">
      <alignment vertical="top" wrapText="1"/>
      <protection/>
    </xf>
    <xf numFmtId="0" fontId="4" fillId="0" borderId="0" xfId="59" applyFont="1" applyFill="1" applyBorder="1" applyAlignment="1">
      <alignment horizontal="left" vertical="top" wrapText="1"/>
      <protection/>
    </xf>
    <xf numFmtId="0" fontId="4" fillId="0" borderId="0" xfId="59" applyFont="1" applyFill="1" applyBorder="1" applyAlignment="1" applyProtection="1">
      <alignment horizontal="right"/>
      <protection/>
    </xf>
    <xf numFmtId="0" fontId="4" fillId="0" borderId="0" xfId="59" applyNumberFormat="1" applyFont="1" applyFill="1" applyBorder="1" applyAlignment="1">
      <alignment horizontal="right"/>
      <protection/>
    </xf>
    <xf numFmtId="0" fontId="4" fillId="0" borderId="10" xfId="59" applyFont="1" applyFill="1" applyBorder="1" applyAlignment="1">
      <alignment horizontal="left" vertical="top" wrapText="1"/>
      <protection/>
    </xf>
    <xf numFmtId="185" fontId="5" fillId="0" borderId="0" xfId="59" applyNumberFormat="1" applyFont="1" applyFill="1" applyBorder="1" applyAlignment="1">
      <alignment horizontal="right" vertical="top" wrapText="1"/>
      <protection/>
    </xf>
    <xf numFmtId="186" fontId="4" fillId="0" borderId="0" xfId="59" applyNumberFormat="1" applyFont="1" applyFill="1" applyBorder="1" applyAlignment="1">
      <alignment horizontal="right" vertical="top" wrapText="1"/>
      <protection/>
    </xf>
    <xf numFmtId="0" fontId="4" fillId="0" borderId="0" xfId="59" applyFont="1" applyFill="1" applyAlignment="1">
      <alignment horizontal="right" vertical="top"/>
      <protection/>
    </xf>
    <xf numFmtId="0" fontId="4" fillId="0" borderId="0" xfId="57" applyFont="1" applyFill="1" applyAlignment="1" applyProtection="1">
      <alignment horizontal="left" vertical="top"/>
      <protection/>
    </xf>
    <xf numFmtId="0" fontId="4" fillId="0" borderId="0" xfId="59" applyFont="1" applyFill="1" applyBorder="1" applyAlignment="1">
      <alignment horizontal="right" vertical="top"/>
      <protection/>
    </xf>
    <xf numFmtId="0" fontId="4" fillId="0" borderId="0" xfId="59" applyFont="1" applyFill="1" applyBorder="1" applyAlignment="1" applyProtection="1">
      <alignment horizontal="right" vertical="top"/>
      <protection/>
    </xf>
    <xf numFmtId="0" fontId="4" fillId="0" borderId="11" xfId="61" applyFont="1" applyFill="1" applyBorder="1" applyAlignment="1" applyProtection="1">
      <alignment horizontal="right" vertical="top"/>
      <protection/>
    </xf>
    <xf numFmtId="0" fontId="4" fillId="0" borderId="10" xfId="61" applyFont="1" applyFill="1" applyBorder="1" applyAlignment="1" applyProtection="1">
      <alignment horizontal="right" vertical="top"/>
      <protection/>
    </xf>
    <xf numFmtId="0" fontId="4" fillId="0" borderId="10" xfId="59" applyFont="1" applyFill="1" applyBorder="1" applyAlignment="1">
      <alignment horizontal="left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4" fillId="0" borderId="12" xfId="59" applyNumberFormat="1" applyFont="1" applyFill="1" applyBorder="1">
      <alignment/>
      <protection/>
    </xf>
    <xf numFmtId="0" fontId="4" fillId="0" borderId="11" xfId="59" applyNumberFormat="1" applyFont="1" applyFill="1" applyBorder="1">
      <alignment/>
      <protection/>
    </xf>
    <xf numFmtId="0" fontId="4" fillId="0" borderId="0" xfId="42" applyNumberFormat="1" applyFont="1" applyFill="1" applyBorder="1" applyAlignment="1" applyProtection="1">
      <alignment horizontal="right" wrapText="1"/>
      <protection/>
    </xf>
    <xf numFmtId="0" fontId="4" fillId="0" borderId="12" xfId="42" applyNumberFormat="1" applyFont="1" applyFill="1" applyBorder="1" applyAlignment="1" applyProtection="1">
      <alignment horizontal="right" wrapText="1"/>
      <protection/>
    </xf>
    <xf numFmtId="0" fontId="4" fillId="0" borderId="10" xfId="42" applyNumberFormat="1" applyFont="1" applyFill="1" applyBorder="1" applyAlignment="1" applyProtection="1">
      <alignment horizontal="right" wrapText="1"/>
      <protection/>
    </xf>
    <xf numFmtId="0" fontId="4" fillId="0" borderId="10" xfId="59" applyNumberFormat="1" applyFont="1" applyFill="1" applyBorder="1" applyAlignment="1" applyProtection="1">
      <alignment horizontal="right"/>
      <protection/>
    </xf>
    <xf numFmtId="43" fontId="4" fillId="0" borderId="0" xfId="42" applyFont="1" applyFill="1" applyBorder="1" applyAlignment="1" applyProtection="1">
      <alignment horizontal="right" wrapText="1"/>
      <protection/>
    </xf>
    <xf numFmtId="43" fontId="4" fillId="0" borderId="10" xfId="42" applyFont="1" applyFill="1" applyBorder="1" applyAlignment="1" applyProtection="1">
      <alignment horizontal="right" wrapText="1"/>
      <protection/>
    </xf>
    <xf numFmtId="0" fontId="4" fillId="0" borderId="0" xfId="42" applyNumberFormat="1" applyFont="1" applyFill="1" applyAlignment="1" applyProtection="1">
      <alignment horizontal="right" wrapText="1"/>
      <protection/>
    </xf>
    <xf numFmtId="0" fontId="4" fillId="0" borderId="0" xfId="42" applyNumberFormat="1" applyFont="1" applyFill="1" applyBorder="1" applyAlignment="1" applyProtection="1">
      <alignment horizontal="right"/>
      <protection/>
    </xf>
    <xf numFmtId="0" fontId="4" fillId="0" borderId="0" xfId="42" applyNumberFormat="1" applyFont="1" applyFill="1" applyAlignment="1" applyProtection="1">
      <alignment horizontal="right"/>
      <protection/>
    </xf>
    <xf numFmtId="0" fontId="4" fillId="0" borderId="12" xfId="42" applyNumberFormat="1" applyFont="1" applyFill="1" applyBorder="1" applyAlignment="1">
      <alignment horizontal="right" wrapText="1"/>
    </xf>
    <xf numFmtId="43" fontId="4" fillId="0" borderId="12" xfId="42" applyFont="1" applyFill="1" applyBorder="1" applyAlignment="1">
      <alignment horizontal="right" wrapText="1"/>
    </xf>
    <xf numFmtId="43" fontId="4" fillId="0" borderId="12" xfId="42" applyFont="1" applyFill="1" applyBorder="1" applyAlignment="1" applyProtection="1">
      <alignment horizontal="right" wrapText="1"/>
      <protection/>
    </xf>
    <xf numFmtId="0" fontId="4" fillId="0" borderId="12" xfId="59" applyNumberFormat="1" applyFont="1" applyFill="1" applyBorder="1" applyAlignment="1">
      <alignment horizontal="right"/>
      <protection/>
    </xf>
    <xf numFmtId="0" fontId="4" fillId="0" borderId="10" xfId="59" applyNumberFormat="1" applyFont="1" applyFill="1" applyBorder="1" applyAlignment="1">
      <alignment horizontal="right"/>
      <protection/>
    </xf>
    <xf numFmtId="43" fontId="4" fillId="0" borderId="0" xfId="42" applyFont="1" applyFill="1" applyAlignment="1" applyProtection="1">
      <alignment horizontal="right" wrapText="1"/>
      <protection/>
    </xf>
    <xf numFmtId="0" fontId="4" fillId="0" borderId="0" xfId="42" applyNumberFormat="1" applyFont="1" applyFill="1" applyAlignment="1">
      <alignment horizontal="right"/>
    </xf>
    <xf numFmtId="43" fontId="4" fillId="0" borderId="0" xfId="42" applyFont="1" applyFill="1" applyAlignment="1">
      <alignment horizontal="right" wrapText="1"/>
    </xf>
    <xf numFmtId="43" fontId="4" fillId="0" borderId="11" xfId="42" applyFont="1" applyFill="1" applyBorder="1" applyAlignment="1">
      <alignment horizontal="right" wrapText="1"/>
    </xf>
    <xf numFmtId="43" fontId="4" fillId="0" borderId="0" xfId="42" applyFont="1" applyFill="1" applyBorder="1" applyAlignment="1">
      <alignment horizontal="right" wrapText="1"/>
    </xf>
    <xf numFmtId="43" fontId="4" fillId="0" borderId="10" xfId="42" applyFont="1" applyFill="1" applyBorder="1" applyAlignment="1">
      <alignment horizontal="right" wrapText="1"/>
    </xf>
    <xf numFmtId="43" fontId="4" fillId="0" borderId="11" xfId="42" applyFont="1" applyFill="1" applyBorder="1" applyAlignment="1" applyProtection="1">
      <alignment horizontal="right" wrapText="1"/>
      <protection/>
    </xf>
    <xf numFmtId="0" fontId="4" fillId="0" borderId="10" xfId="42" applyNumberFormat="1" applyFont="1" applyFill="1" applyBorder="1" applyAlignment="1">
      <alignment horizontal="right" wrapText="1"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42" applyNumberFormat="1" applyFont="1" applyFill="1" applyBorder="1" applyAlignment="1">
      <alignment horizontal="right" wrapText="1"/>
    </xf>
    <xf numFmtId="0" fontId="4" fillId="0" borderId="11" xfId="42" applyNumberFormat="1" applyFont="1" applyFill="1" applyBorder="1" applyAlignment="1">
      <alignment/>
    </xf>
    <xf numFmtId="0" fontId="4" fillId="0" borderId="0" xfId="42" applyNumberFormat="1" applyFont="1" applyFill="1" applyBorder="1" applyAlignment="1">
      <alignment/>
    </xf>
    <xf numFmtId="0" fontId="4" fillId="0" borderId="0" xfId="42" applyNumberFormat="1" applyFont="1" applyFill="1" applyBorder="1" applyAlignment="1">
      <alignment horizontal="right" wrapText="1"/>
    </xf>
    <xf numFmtId="0" fontId="5" fillId="0" borderId="0" xfId="59" applyNumberFormat="1" applyFont="1" applyFill="1" applyBorder="1" applyAlignment="1">
      <alignment horizontal="center"/>
      <protection/>
    </xf>
    <xf numFmtId="0" fontId="4" fillId="0" borderId="0" xfId="59" applyFont="1" applyFill="1" applyAlignment="1">
      <alignment/>
      <protection/>
    </xf>
    <xf numFmtId="0" fontId="4" fillId="0" borderId="10" xfId="59" applyNumberFormat="1" applyFont="1" applyFill="1" applyBorder="1">
      <alignment/>
      <protection/>
    </xf>
    <xf numFmtId="0" fontId="4" fillId="0" borderId="0" xfId="42" applyNumberFormat="1" applyFont="1" applyFill="1" applyBorder="1" applyAlignment="1">
      <alignment horizontal="right"/>
    </xf>
    <xf numFmtId="0" fontId="5" fillId="0" borderId="0" xfId="59" applyFont="1" applyFill="1" applyAlignment="1">
      <alignment vertical="top" wrapText="1"/>
      <protection/>
    </xf>
    <xf numFmtId="191" fontId="5" fillId="0" borderId="0" xfId="59" applyNumberFormat="1" applyFont="1" applyFill="1" applyAlignment="1">
      <alignment horizontal="right" vertical="top"/>
      <protection/>
    </xf>
    <xf numFmtId="191" fontId="5" fillId="0" borderId="0" xfId="59" applyNumberFormat="1" applyFont="1" applyFill="1" applyBorder="1" applyAlignment="1">
      <alignment horizontal="right" vertical="top"/>
      <protection/>
    </xf>
    <xf numFmtId="0" fontId="5" fillId="0" borderId="0" xfId="59" applyFont="1" applyFill="1" applyBorder="1" applyAlignment="1">
      <alignment vertical="top" wrapText="1"/>
      <protection/>
    </xf>
    <xf numFmtId="0" fontId="5" fillId="0" borderId="0" xfId="59" applyFont="1" applyFill="1" applyBorder="1" applyAlignment="1">
      <alignment horizontal="right" vertical="top"/>
      <protection/>
    </xf>
    <xf numFmtId="184" fontId="5" fillId="0" borderId="0" xfId="59" applyNumberFormat="1" applyFont="1" applyFill="1" applyBorder="1" applyAlignment="1">
      <alignment horizontal="right" vertical="top"/>
      <protection/>
    </xf>
    <xf numFmtId="0" fontId="4" fillId="0" borderId="12" xfId="59" applyFont="1" applyFill="1" applyBorder="1" applyAlignment="1">
      <alignment horizontal="left"/>
      <protection/>
    </xf>
    <xf numFmtId="0" fontId="5" fillId="0" borderId="12" xfId="59" applyFont="1" applyFill="1" applyBorder="1" applyAlignment="1">
      <alignment horizontal="right" vertical="top"/>
      <protection/>
    </xf>
    <xf numFmtId="0" fontId="5" fillId="0" borderId="12" xfId="59" applyFont="1" applyFill="1" applyBorder="1" applyAlignment="1">
      <alignment vertical="top" wrapText="1"/>
      <protection/>
    </xf>
    <xf numFmtId="0" fontId="4" fillId="0" borderId="0" xfId="59" applyNumberFormat="1" applyFont="1" applyFill="1" applyBorder="1" applyAlignment="1" applyProtection="1">
      <alignment horizontal="center"/>
      <protection/>
    </xf>
    <xf numFmtId="0" fontId="4" fillId="0" borderId="0" xfId="59" applyNumberFormat="1" applyFont="1" applyFill="1" applyBorder="1" applyAlignment="1" applyProtection="1">
      <alignment horizontal="left" vertical="top"/>
      <protection/>
    </xf>
    <xf numFmtId="0" fontId="4" fillId="0" borderId="0" xfId="62" applyNumberFormat="1" applyFont="1" applyFill="1" applyBorder="1" applyAlignment="1" applyProtection="1">
      <alignment horizontal="left" vertical="top"/>
      <protection/>
    </xf>
    <xf numFmtId="0" fontId="4" fillId="0" borderId="0" xfId="57" applyNumberFormat="1" applyFont="1" applyFill="1" applyBorder="1" applyAlignment="1" applyProtection="1">
      <alignment horizontal="left" vertical="top"/>
      <protection/>
    </xf>
    <xf numFmtId="0" fontId="4" fillId="0" borderId="0" xfId="57" applyNumberFormat="1" applyFont="1" applyFill="1" applyAlignment="1" applyProtection="1">
      <alignment horizontal="left" vertical="top"/>
      <protection/>
    </xf>
    <xf numFmtId="0" fontId="4" fillId="0" borderId="0" xfId="59" applyNumberFormat="1" applyFont="1" applyFill="1" applyAlignment="1">
      <alignment vertical="top"/>
      <protection/>
    </xf>
    <xf numFmtId="43" fontId="5" fillId="0" borderId="0" xfId="42" applyFont="1" applyFill="1" applyBorder="1" applyAlignment="1" applyProtection="1">
      <alignment horizontal="center"/>
      <protection/>
    </xf>
    <xf numFmtId="0" fontId="5" fillId="0" borderId="0" xfId="59" applyNumberFormat="1" applyFont="1" applyFill="1" applyBorder="1" applyAlignment="1">
      <alignment horizontal="center" vertical="top" wrapText="1"/>
      <protection/>
    </xf>
    <xf numFmtId="0" fontId="5" fillId="0" borderId="0" xfId="62" applyNumberFormat="1" applyFont="1" applyFill="1" applyBorder="1" applyAlignment="1">
      <alignment horizontal="center" vertical="top" wrapText="1"/>
      <protection/>
    </xf>
    <xf numFmtId="0" fontId="5" fillId="0" borderId="0" xfId="57" applyNumberFormat="1" applyFont="1" applyFill="1" applyBorder="1" applyAlignment="1">
      <alignment horizontal="center" vertical="top" wrapText="1"/>
      <protection/>
    </xf>
    <xf numFmtId="0" fontId="5" fillId="0" borderId="0" xfId="57" applyNumberFormat="1" applyFont="1" applyFill="1" applyAlignment="1">
      <alignment horizontal="center" vertical="top" wrapText="1"/>
      <protection/>
    </xf>
    <xf numFmtId="0" fontId="5" fillId="0" borderId="0" xfId="59" applyNumberFormat="1" applyFont="1" applyFill="1" applyAlignment="1">
      <alignment horizontal="center" vertical="top"/>
      <protection/>
    </xf>
    <xf numFmtId="0" fontId="4" fillId="0" borderId="11" xfId="42" applyNumberFormat="1" applyFont="1" applyFill="1" applyBorder="1" applyAlignment="1" applyProtection="1">
      <alignment horizontal="right" wrapText="1"/>
      <protection/>
    </xf>
    <xf numFmtId="180" fontId="4" fillId="0" borderId="10" xfId="59" applyNumberFormat="1" applyFont="1" applyFill="1" applyBorder="1" applyAlignment="1">
      <alignment horizontal="right" vertical="top" wrapText="1"/>
      <protection/>
    </xf>
    <xf numFmtId="183" fontId="4" fillId="0" borderId="10" xfId="59" applyNumberFormat="1" applyFont="1" applyFill="1" applyBorder="1" applyAlignment="1">
      <alignment horizontal="right" vertical="top" wrapText="1"/>
      <protection/>
    </xf>
    <xf numFmtId="0" fontId="4" fillId="0" borderId="0" xfId="61" applyFont="1" applyFill="1" applyBorder="1" applyAlignment="1" applyProtection="1">
      <alignment horizontal="right" vertical="top" wrapText="1"/>
      <protection/>
    </xf>
    <xf numFmtId="0" fontId="4" fillId="0" borderId="0" xfId="42" applyNumberFormat="1" applyFont="1" applyFill="1" applyAlignment="1">
      <alignment horizontal="right" wrapText="1"/>
    </xf>
    <xf numFmtId="182" fontId="4" fillId="0" borderId="0" xfId="59" applyNumberFormat="1" applyFont="1" applyFill="1" applyBorder="1" applyAlignment="1">
      <alignment horizontal="right" vertical="top" wrapText="1"/>
      <protection/>
    </xf>
    <xf numFmtId="182" fontId="4" fillId="0" borderId="10" xfId="59" applyNumberFormat="1" applyFont="1" applyFill="1" applyBorder="1" applyAlignment="1">
      <alignment horizontal="right" vertical="top" wrapText="1"/>
      <protection/>
    </xf>
    <xf numFmtId="0" fontId="4" fillId="0" borderId="10" xfId="59" applyFont="1" applyFill="1" applyBorder="1" applyAlignment="1">
      <alignment horizontal="right" vertical="top"/>
      <protection/>
    </xf>
    <xf numFmtId="0" fontId="4" fillId="0" borderId="11" xfId="59" applyFont="1" applyFill="1" applyBorder="1" applyAlignment="1">
      <alignment horizontal="left" vertical="top" wrapText="1"/>
      <protection/>
    </xf>
    <xf numFmtId="180" fontId="4" fillId="0" borderId="11" xfId="59" applyNumberFormat="1" applyFont="1" applyFill="1" applyBorder="1" applyAlignment="1">
      <alignment horizontal="right" vertical="top" wrapText="1"/>
      <protection/>
    </xf>
    <xf numFmtId="0" fontId="4" fillId="0" borderId="11" xfId="59" applyFont="1" applyFill="1" applyBorder="1" applyAlignment="1" applyProtection="1">
      <alignment horizontal="left" vertical="top" wrapText="1"/>
      <protection/>
    </xf>
    <xf numFmtId="184" fontId="5" fillId="0" borderId="10" xfId="59" applyNumberFormat="1" applyFont="1" applyFill="1" applyBorder="1" applyAlignment="1">
      <alignment horizontal="right" vertical="top"/>
      <protection/>
    </xf>
    <xf numFmtId="0" fontId="5" fillId="0" borderId="10" xfId="59" applyFont="1" applyFill="1" applyBorder="1" applyAlignment="1">
      <alignment vertical="top" wrapText="1"/>
      <protection/>
    </xf>
    <xf numFmtId="185" fontId="5" fillId="0" borderId="10" xfId="59" applyNumberFormat="1" applyFont="1" applyFill="1" applyBorder="1" applyAlignment="1">
      <alignment horizontal="right" vertical="top" wrapText="1"/>
      <protection/>
    </xf>
    <xf numFmtId="0" fontId="5" fillId="0" borderId="10" xfId="59" applyFont="1" applyFill="1" applyBorder="1" applyAlignment="1" applyProtection="1">
      <alignment horizontal="left" vertical="top" wrapText="1"/>
      <protection/>
    </xf>
    <xf numFmtId="0" fontId="4" fillId="0" borderId="0" xfId="59" applyFont="1" applyFill="1" applyBorder="1" applyAlignment="1" applyProtection="1">
      <alignment horizontal="right"/>
      <protection/>
    </xf>
    <xf numFmtId="0" fontId="4" fillId="0" borderId="0" xfId="60" applyNumberFormat="1" applyFont="1" applyFill="1" applyAlignment="1" applyProtection="1">
      <alignment horizontal="center"/>
      <protection/>
    </xf>
    <xf numFmtId="0" fontId="5" fillId="0" borderId="0" xfId="59" applyNumberFormat="1" applyFont="1" applyFill="1" applyBorder="1" applyAlignment="1" applyProtection="1">
      <alignment horizontal="center" wrapText="1"/>
      <protection/>
    </xf>
    <xf numFmtId="0" fontId="4" fillId="0" borderId="0" xfId="0" applyFont="1" applyFill="1" applyAlignment="1">
      <alignment wrapText="1"/>
    </xf>
    <xf numFmtId="0" fontId="5" fillId="0" borderId="0" xfId="59" applyNumberFormat="1" applyFont="1" applyFill="1" applyBorder="1" applyAlignment="1" applyProtection="1">
      <alignment horizontal="center"/>
      <protection/>
    </xf>
    <xf numFmtId="0" fontId="4" fillId="0" borderId="0" xfId="0" applyFont="1" applyFill="1" applyAlignment="1">
      <alignment/>
    </xf>
    <xf numFmtId="0" fontId="4" fillId="0" borderId="0" xfId="59" applyFont="1" applyFill="1" applyAlignment="1" applyProtection="1">
      <alignment horizontal="right"/>
      <protection/>
    </xf>
    <xf numFmtId="0" fontId="4" fillId="0" borderId="0" xfId="60" applyNumberFormat="1" applyFont="1" applyFill="1" applyBorder="1" applyAlignment="1" applyProtection="1">
      <alignment horizontal="center"/>
      <protection/>
    </xf>
    <xf numFmtId="0" fontId="4" fillId="0" borderId="11" xfId="60" applyNumberFormat="1" applyFont="1" applyFill="1" applyBorder="1" applyAlignment="1" applyProtection="1">
      <alignment horizontal="center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udget 2004-05_2.6.04" xfId="57"/>
    <cellStyle name="Normal_BUDGET FOR  03-04" xfId="58"/>
    <cellStyle name="Normal_budget for 03-04" xfId="59"/>
    <cellStyle name="Normal_BUDGET-2000" xfId="60"/>
    <cellStyle name="Normal_budgetDocNIC02-03" xfId="61"/>
    <cellStyle name="Normal_DEMAND17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em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em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em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m1"/>
      <sheetName val="DEMAND1"/>
      <sheetName val="Sheet1"/>
      <sheetName val="Sheet2"/>
      <sheetName val="Sheet3"/>
      <sheetName val="#REF"/>
      <sheetName val="dem9"/>
      <sheetName val="d"/>
      <sheetName val="de"/>
      <sheetName val="dem"/>
      <sheetName val="dem20"/>
      <sheetName val="dem31"/>
      <sheetName val="dem381"/>
      <sheetName val="dem38"/>
      <sheetName val="dem4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m2"/>
      <sheetName val="Sheet1"/>
      <sheetName val="Sheet2"/>
      <sheetName val="Sheet3"/>
      <sheetName val="DEMAND2"/>
      <sheetName val="#REF"/>
      <sheetName val="dem1"/>
      <sheetName val="dem21"/>
      <sheetName val="dem15"/>
      <sheetName val="dem10"/>
      <sheetName val="dem4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m18"/>
      <sheetName val="DEMAND18"/>
      <sheetName val="Sheet1"/>
      <sheetName val="Sheet2"/>
      <sheetName val="Sheet3"/>
      <sheetName val="dem15"/>
      <sheetName val="dem185"/>
      <sheetName val="dem1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V237"/>
  <sheetViews>
    <sheetView tabSelected="1" view="pageBreakPreview" zoomScaleNormal="115" zoomScaleSheetLayoutView="100" zoomScalePageLayoutView="0" workbookViewId="0" topLeftCell="J1">
      <selection activeCell="U13" sqref="U13"/>
    </sheetView>
  </sheetViews>
  <sheetFormatPr defaultColWidth="11.00390625" defaultRowHeight="12.75"/>
  <cols>
    <col min="1" max="1" width="6.421875" style="8" customWidth="1"/>
    <col min="2" max="2" width="8.140625" style="67" customWidth="1"/>
    <col min="3" max="3" width="34.57421875" style="9" customWidth="1"/>
    <col min="4" max="4" width="8.57421875" style="10" customWidth="1"/>
    <col min="5" max="5" width="9.421875" style="10" customWidth="1"/>
    <col min="6" max="6" width="8.421875" style="10" customWidth="1"/>
    <col min="7" max="7" width="8.57421875" style="10" customWidth="1"/>
    <col min="8" max="8" width="8.57421875" style="3" customWidth="1"/>
    <col min="9" max="9" width="8.421875" style="10" customWidth="1"/>
    <col min="10" max="10" width="8.57421875" style="10" customWidth="1"/>
    <col min="11" max="11" width="9.140625" style="10" customWidth="1"/>
    <col min="12" max="12" width="8.421875" style="10" customWidth="1"/>
    <col min="13" max="22" width="11.00390625" style="105" customWidth="1"/>
    <col min="23" max="16384" width="11.00390625" style="3" customWidth="1"/>
  </cols>
  <sheetData>
    <row r="1" spans="1:12" ht="12.75">
      <c r="A1" s="146" t="s">
        <v>126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</row>
    <row r="2" spans="1:12" ht="12.75">
      <c r="A2" s="148" t="s">
        <v>127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</row>
    <row r="3" spans="1:12" ht="12.75">
      <c r="A3" s="1"/>
      <c r="B3" s="69"/>
      <c r="C3" s="4"/>
      <c r="D3" s="16"/>
      <c r="E3" s="16"/>
      <c r="F3" s="16"/>
      <c r="G3" s="16"/>
      <c r="H3" s="5"/>
      <c r="I3" s="16"/>
      <c r="J3" s="16"/>
      <c r="K3" s="16"/>
      <c r="L3" s="16"/>
    </row>
    <row r="4" spans="1:12" ht="12.75">
      <c r="A4" s="144" t="s">
        <v>24</v>
      </c>
      <c r="B4" s="144"/>
      <c r="C4" s="144"/>
      <c r="D4" s="144"/>
      <c r="E4" s="104">
        <v>2015</v>
      </c>
      <c r="F4" s="39" t="s">
        <v>25</v>
      </c>
      <c r="G4" s="117"/>
      <c r="H4" s="5"/>
      <c r="I4" s="16"/>
      <c r="J4" s="16"/>
      <c r="K4" s="16"/>
      <c r="L4" s="16"/>
    </row>
    <row r="5" spans="1:12" ht="12.75">
      <c r="A5" s="62"/>
      <c r="B5" s="70"/>
      <c r="D5" s="38" t="s">
        <v>101</v>
      </c>
      <c r="E5" s="124">
        <v>2202</v>
      </c>
      <c r="F5" s="118" t="s">
        <v>28</v>
      </c>
      <c r="G5" s="117"/>
      <c r="H5" s="5"/>
      <c r="I5" s="16"/>
      <c r="J5" s="16"/>
      <c r="K5" s="16"/>
      <c r="L5" s="16"/>
    </row>
    <row r="6" spans="1:12" ht="12.75">
      <c r="A6" s="150" t="s">
        <v>102</v>
      </c>
      <c r="B6" s="150"/>
      <c r="C6" s="150"/>
      <c r="D6" s="150"/>
      <c r="E6" s="124">
        <v>2215</v>
      </c>
      <c r="F6" s="118" t="s">
        <v>0</v>
      </c>
      <c r="G6" s="117"/>
      <c r="H6" s="5"/>
      <c r="I6" s="16"/>
      <c r="J6" s="16"/>
      <c r="K6" s="16"/>
      <c r="L6" s="16"/>
    </row>
    <row r="7" spans="1:12" ht="12.75">
      <c r="A7" s="150"/>
      <c r="B7" s="150"/>
      <c r="C7" s="150"/>
      <c r="D7" s="150"/>
      <c r="E7" s="125">
        <v>2216</v>
      </c>
      <c r="F7" s="119" t="s">
        <v>1</v>
      </c>
      <c r="G7" s="117"/>
      <c r="H7" s="5"/>
      <c r="I7" s="16"/>
      <c r="J7" s="16"/>
      <c r="K7" s="16"/>
      <c r="L7" s="16"/>
    </row>
    <row r="8" spans="1:12" ht="12.75">
      <c r="A8" s="62"/>
      <c r="B8" s="70"/>
      <c r="C8" s="62"/>
      <c r="D8" s="38" t="s">
        <v>103</v>
      </c>
      <c r="E8" s="126">
        <v>2406</v>
      </c>
      <c r="F8" s="120" t="s">
        <v>48</v>
      </c>
      <c r="G8" s="117"/>
      <c r="H8" s="5"/>
      <c r="I8" s="16"/>
      <c r="J8" s="16"/>
      <c r="K8" s="16"/>
      <c r="L8" s="16"/>
    </row>
    <row r="9" spans="1:12" ht="12.75">
      <c r="A9" s="62"/>
      <c r="B9" s="70"/>
      <c r="C9" s="62"/>
      <c r="D9" s="38" t="s">
        <v>104</v>
      </c>
      <c r="E9" s="127">
        <v>2501</v>
      </c>
      <c r="F9" s="121" t="s">
        <v>2</v>
      </c>
      <c r="H9" s="5"/>
      <c r="I9" s="16"/>
      <c r="J9" s="16"/>
      <c r="K9" s="16"/>
      <c r="L9" s="16"/>
    </row>
    <row r="10" spans="1:12" ht="12.75">
      <c r="A10" s="62"/>
      <c r="B10" s="70"/>
      <c r="C10" s="62"/>
      <c r="D10" s="38"/>
      <c r="E10" s="124">
        <v>2505</v>
      </c>
      <c r="F10" s="118" t="s">
        <v>3</v>
      </c>
      <c r="H10" s="5"/>
      <c r="I10" s="16"/>
      <c r="J10" s="16"/>
      <c r="K10" s="16"/>
      <c r="L10" s="16"/>
    </row>
    <row r="11" spans="1:12" ht="12.75">
      <c r="A11" s="62"/>
      <c r="B11" s="70"/>
      <c r="C11" s="62"/>
      <c r="D11" s="38"/>
      <c r="E11" s="124">
        <v>2515</v>
      </c>
      <c r="F11" s="118" t="s">
        <v>4</v>
      </c>
      <c r="H11" s="5"/>
      <c r="I11" s="16"/>
      <c r="J11" s="16"/>
      <c r="K11" s="16"/>
      <c r="L11" s="16"/>
    </row>
    <row r="12" spans="1:12" ht="12.75">
      <c r="A12" s="62"/>
      <c r="B12" s="70"/>
      <c r="C12" s="62"/>
      <c r="D12" s="38" t="s">
        <v>105</v>
      </c>
      <c r="E12" s="124">
        <v>2810</v>
      </c>
      <c r="F12" s="118" t="s">
        <v>5</v>
      </c>
      <c r="G12" s="117"/>
      <c r="H12" s="5"/>
      <c r="I12" s="16"/>
      <c r="J12" s="16"/>
      <c r="K12" s="16"/>
      <c r="L12" s="16"/>
    </row>
    <row r="13" spans="1:12" ht="12.75">
      <c r="A13" s="62"/>
      <c r="B13" s="70"/>
      <c r="C13" s="62"/>
      <c r="D13" s="38" t="s">
        <v>106</v>
      </c>
      <c r="E13" s="127">
        <v>3054</v>
      </c>
      <c r="F13" s="121" t="s">
        <v>6</v>
      </c>
      <c r="G13" s="117"/>
      <c r="H13" s="5"/>
      <c r="I13" s="16"/>
      <c r="J13" s="16"/>
      <c r="K13" s="16"/>
      <c r="L13" s="16"/>
    </row>
    <row r="14" spans="1:12" ht="12.75">
      <c r="A14" s="62"/>
      <c r="B14" s="70"/>
      <c r="C14" s="62"/>
      <c r="D14" s="38" t="s">
        <v>116</v>
      </c>
      <c r="E14" s="128">
        <v>3604</v>
      </c>
      <c r="F14" s="122" t="s">
        <v>142</v>
      </c>
      <c r="G14" s="117"/>
      <c r="H14" s="5"/>
      <c r="I14" s="16"/>
      <c r="J14" s="16"/>
      <c r="K14" s="16"/>
      <c r="L14" s="16"/>
    </row>
    <row r="15" spans="1:12" ht="12.75">
      <c r="A15" s="62"/>
      <c r="B15" s="70"/>
      <c r="C15" s="62"/>
      <c r="D15" s="38"/>
      <c r="E15" s="128"/>
      <c r="F15" s="122" t="s">
        <v>143</v>
      </c>
      <c r="G15" s="117"/>
      <c r="H15" s="5"/>
      <c r="I15" s="16"/>
      <c r="J15" s="16"/>
      <c r="K15" s="16"/>
      <c r="L15" s="16"/>
    </row>
    <row r="16" spans="1:12" ht="12.75">
      <c r="A16" s="11" t="s">
        <v>140</v>
      </c>
      <c r="B16" s="68"/>
      <c r="C16" s="11"/>
      <c r="D16" s="12"/>
      <c r="E16" s="12"/>
      <c r="F16" s="12"/>
      <c r="G16" s="12"/>
      <c r="H16" s="12"/>
      <c r="I16" s="12"/>
      <c r="J16" s="12"/>
      <c r="K16" s="12"/>
      <c r="L16" s="7"/>
    </row>
    <row r="17" spans="1:8" ht="12.75">
      <c r="A17" s="9"/>
      <c r="D17" s="13"/>
      <c r="E17" s="14" t="s">
        <v>22</v>
      </c>
      <c r="F17" s="14" t="s">
        <v>23</v>
      </c>
      <c r="G17" s="14" t="s">
        <v>14</v>
      </c>
      <c r="H17" s="10"/>
    </row>
    <row r="18" spans="1:8" ht="12.75">
      <c r="A18" s="9"/>
      <c r="D18" s="15" t="s">
        <v>7</v>
      </c>
      <c r="E18" s="16">
        <f>L224</f>
        <v>3348055</v>
      </c>
      <c r="F18" s="123">
        <v>0</v>
      </c>
      <c r="G18" s="16">
        <f>F18+E18</f>
        <v>3348055</v>
      </c>
      <c r="H18" s="10"/>
    </row>
    <row r="19" spans="1:8" ht="12.75">
      <c r="A19" s="11" t="s">
        <v>21</v>
      </c>
      <c r="B19" s="68"/>
      <c r="C19" s="11"/>
      <c r="D19" s="12"/>
      <c r="H19" s="10"/>
    </row>
    <row r="20" spans="3:12" ht="13.5">
      <c r="C20" s="17"/>
      <c r="D20" s="18"/>
      <c r="E20" s="18"/>
      <c r="F20" s="18"/>
      <c r="G20" s="18"/>
      <c r="H20" s="18"/>
      <c r="I20" s="19"/>
      <c r="J20" s="20"/>
      <c r="K20" s="21"/>
      <c r="L20" s="22" t="s">
        <v>139</v>
      </c>
    </row>
    <row r="21" spans="1:22" s="25" customFormat="1" ht="12.75">
      <c r="A21" s="23"/>
      <c r="B21" s="71"/>
      <c r="C21" s="24"/>
      <c r="D21" s="152" t="s">
        <v>8</v>
      </c>
      <c r="E21" s="152"/>
      <c r="F21" s="145" t="s">
        <v>9</v>
      </c>
      <c r="G21" s="145"/>
      <c r="H21" s="145" t="s">
        <v>10</v>
      </c>
      <c r="I21" s="145"/>
      <c r="J21" s="145" t="s">
        <v>9</v>
      </c>
      <c r="K21" s="145"/>
      <c r="L21" s="145"/>
      <c r="M21" s="29"/>
      <c r="N21" s="29"/>
      <c r="O21" s="29"/>
      <c r="P21" s="29"/>
      <c r="Q21" s="29"/>
      <c r="R21" s="29"/>
      <c r="S21" s="29"/>
      <c r="T21" s="29"/>
      <c r="U21" s="29"/>
      <c r="V21" s="29"/>
    </row>
    <row r="22" spans="1:12" s="29" customFormat="1" ht="12.75">
      <c r="A22" s="26"/>
      <c r="B22" s="27"/>
      <c r="C22" s="28" t="s">
        <v>11</v>
      </c>
      <c r="D22" s="151" t="s">
        <v>26</v>
      </c>
      <c r="E22" s="151"/>
      <c r="F22" s="151" t="s">
        <v>128</v>
      </c>
      <c r="G22" s="151"/>
      <c r="H22" s="151" t="s">
        <v>128</v>
      </c>
      <c r="I22" s="151"/>
      <c r="J22" s="151" t="s">
        <v>141</v>
      </c>
      <c r="K22" s="151"/>
      <c r="L22" s="151"/>
    </row>
    <row r="23" spans="1:22" s="25" customFormat="1" ht="12.75">
      <c r="A23" s="30"/>
      <c r="B23" s="72"/>
      <c r="C23" s="31"/>
      <c r="D23" s="32" t="s">
        <v>12</v>
      </c>
      <c r="E23" s="32" t="s">
        <v>13</v>
      </c>
      <c r="F23" s="32" t="s">
        <v>12</v>
      </c>
      <c r="G23" s="32" t="s">
        <v>13</v>
      </c>
      <c r="H23" s="32" t="s">
        <v>12</v>
      </c>
      <c r="I23" s="32" t="s">
        <v>13</v>
      </c>
      <c r="J23" s="32" t="s">
        <v>12</v>
      </c>
      <c r="K23" s="32" t="s">
        <v>13</v>
      </c>
      <c r="L23" s="32" t="s">
        <v>14</v>
      </c>
      <c r="M23" s="29"/>
      <c r="N23" s="29"/>
      <c r="O23" s="29"/>
      <c r="P23" s="29"/>
      <c r="Q23" s="29"/>
      <c r="R23" s="29"/>
      <c r="S23" s="29"/>
      <c r="T23" s="29"/>
      <c r="U23" s="29"/>
      <c r="V23" s="29"/>
    </row>
    <row r="24" spans="1:22" s="25" customFormat="1" ht="12.75">
      <c r="A24" s="33"/>
      <c r="B24" s="27"/>
      <c r="C24" s="24"/>
      <c r="D24" s="34"/>
      <c r="E24" s="34"/>
      <c r="F24" s="34"/>
      <c r="G24" s="34"/>
      <c r="H24" s="34"/>
      <c r="I24" s="34"/>
      <c r="J24" s="34"/>
      <c r="K24" s="34"/>
      <c r="L24" s="34"/>
      <c r="M24" s="29"/>
      <c r="N24" s="29"/>
      <c r="O24" s="29"/>
      <c r="P24" s="29"/>
      <c r="Q24" s="29"/>
      <c r="R24" s="29"/>
      <c r="S24" s="29"/>
      <c r="T24" s="29"/>
      <c r="U24" s="29"/>
      <c r="V24" s="29"/>
    </row>
    <row r="25" spans="1:12" ht="12.75">
      <c r="A25" s="35"/>
      <c r="B25" s="36"/>
      <c r="C25" s="37" t="s">
        <v>15</v>
      </c>
      <c r="D25" s="38"/>
      <c r="E25" s="38"/>
      <c r="F25" s="38"/>
      <c r="G25" s="39"/>
      <c r="H25" s="38"/>
      <c r="I25" s="38"/>
      <c r="J25" s="38"/>
      <c r="K25" s="38"/>
      <c r="L25" s="38"/>
    </row>
    <row r="26" spans="1:12" ht="12.75">
      <c r="A26" s="61" t="s">
        <v>16</v>
      </c>
      <c r="B26" s="47">
        <v>2015</v>
      </c>
      <c r="C26" s="48" t="s">
        <v>25</v>
      </c>
      <c r="D26" s="38"/>
      <c r="E26" s="38"/>
      <c r="F26" s="38"/>
      <c r="G26" s="39"/>
      <c r="H26" s="38"/>
      <c r="I26" s="38"/>
      <c r="J26" s="38"/>
      <c r="K26" s="38"/>
      <c r="L26" s="38"/>
    </row>
    <row r="27" spans="1:12" ht="12.75">
      <c r="A27" s="61"/>
      <c r="B27" s="65">
        <v>0.101</v>
      </c>
      <c r="C27" s="48" t="s">
        <v>50</v>
      </c>
      <c r="D27" s="40"/>
      <c r="E27" s="40"/>
      <c r="F27" s="40"/>
      <c r="G27" s="40"/>
      <c r="H27" s="40"/>
      <c r="I27" s="40"/>
      <c r="J27" s="40"/>
      <c r="K27" s="40"/>
      <c r="L27" s="40"/>
    </row>
    <row r="28" spans="1:12" ht="12.75">
      <c r="A28" s="61"/>
      <c r="B28" s="59">
        <v>60</v>
      </c>
      <c r="C28" s="2" t="s">
        <v>51</v>
      </c>
      <c r="D28" s="40"/>
      <c r="E28" s="40"/>
      <c r="F28" s="40"/>
      <c r="G28" s="40"/>
      <c r="H28" s="40"/>
      <c r="I28" s="40"/>
      <c r="J28" s="40"/>
      <c r="K28" s="40"/>
      <c r="L28" s="40"/>
    </row>
    <row r="29" spans="1:12" ht="12.75">
      <c r="A29" s="61"/>
      <c r="B29" s="52" t="s">
        <v>52</v>
      </c>
      <c r="C29" s="2" t="s">
        <v>53</v>
      </c>
      <c r="D29" s="81">
        <v>0</v>
      </c>
      <c r="E29" s="77">
        <v>5376</v>
      </c>
      <c r="F29" s="81">
        <v>0</v>
      </c>
      <c r="G29" s="38">
        <v>8000</v>
      </c>
      <c r="H29" s="81">
        <v>0</v>
      </c>
      <c r="I29" s="77">
        <v>8000</v>
      </c>
      <c r="J29" s="81">
        <v>0</v>
      </c>
      <c r="K29" s="38">
        <v>5911</v>
      </c>
      <c r="L29" s="38">
        <f>SUM(J29:K29)</f>
        <v>5911</v>
      </c>
    </row>
    <row r="30" spans="1:12" ht="12.75">
      <c r="A30" s="61"/>
      <c r="B30" s="52" t="s">
        <v>54</v>
      </c>
      <c r="C30" s="2" t="s">
        <v>55</v>
      </c>
      <c r="D30" s="81">
        <v>0</v>
      </c>
      <c r="E30" s="77">
        <v>200</v>
      </c>
      <c r="F30" s="81">
        <v>0</v>
      </c>
      <c r="G30" s="38">
        <v>200</v>
      </c>
      <c r="H30" s="81">
        <v>0</v>
      </c>
      <c r="I30" s="77">
        <v>200</v>
      </c>
      <c r="J30" s="81">
        <v>0</v>
      </c>
      <c r="K30" s="38">
        <v>220</v>
      </c>
      <c r="L30" s="38">
        <f>SUM(J30:K30)</f>
        <v>220</v>
      </c>
    </row>
    <row r="31" spans="1:12" ht="12.75">
      <c r="A31" s="61"/>
      <c r="B31" s="52" t="s">
        <v>56</v>
      </c>
      <c r="C31" s="2" t="s">
        <v>57</v>
      </c>
      <c r="D31" s="91">
        <v>0</v>
      </c>
      <c r="E31" s="83">
        <v>1100</v>
      </c>
      <c r="F31" s="91">
        <v>0</v>
      </c>
      <c r="G31" s="6">
        <v>1035</v>
      </c>
      <c r="H31" s="91">
        <v>0</v>
      </c>
      <c r="I31" s="83">
        <v>1035</v>
      </c>
      <c r="J31" s="91">
        <v>0</v>
      </c>
      <c r="K31" s="6">
        <v>1130</v>
      </c>
      <c r="L31" s="6">
        <f>SUM(J31:K31)</f>
        <v>1130</v>
      </c>
    </row>
    <row r="32" spans="1:12" ht="12.75">
      <c r="A32" s="61" t="s">
        <v>14</v>
      </c>
      <c r="B32" s="59">
        <v>60</v>
      </c>
      <c r="C32" s="2" t="s">
        <v>51</v>
      </c>
      <c r="D32" s="88">
        <f aca="true" t="shared" si="0" ref="D32:L32">SUM(D29:D31)</f>
        <v>0</v>
      </c>
      <c r="E32" s="78">
        <f t="shared" si="0"/>
        <v>6676</v>
      </c>
      <c r="F32" s="88">
        <f>SUM(F29:F31)</f>
        <v>0</v>
      </c>
      <c r="G32" s="58">
        <f>SUM(G29:G31)</f>
        <v>9235</v>
      </c>
      <c r="H32" s="88">
        <f t="shared" si="0"/>
        <v>0</v>
      </c>
      <c r="I32" s="78">
        <f t="shared" si="0"/>
        <v>9235</v>
      </c>
      <c r="J32" s="88">
        <f t="shared" si="0"/>
        <v>0</v>
      </c>
      <c r="K32" s="58">
        <f t="shared" si="0"/>
        <v>7261</v>
      </c>
      <c r="L32" s="58">
        <f t="shared" si="0"/>
        <v>7261</v>
      </c>
    </row>
    <row r="33" spans="1:12" ht="12.75">
      <c r="A33" s="61" t="s">
        <v>14</v>
      </c>
      <c r="B33" s="65">
        <v>0.101</v>
      </c>
      <c r="C33" s="48" t="s">
        <v>50</v>
      </c>
      <c r="D33" s="88">
        <f aca="true" t="shared" si="1" ref="D33:K33">D32</f>
        <v>0</v>
      </c>
      <c r="E33" s="78">
        <f t="shared" si="1"/>
        <v>6676</v>
      </c>
      <c r="F33" s="88">
        <f>F32</f>
        <v>0</v>
      </c>
      <c r="G33" s="58">
        <f>G32</f>
        <v>9235</v>
      </c>
      <c r="H33" s="88">
        <f t="shared" si="1"/>
        <v>0</v>
      </c>
      <c r="I33" s="78">
        <f t="shared" si="1"/>
        <v>9235</v>
      </c>
      <c r="J33" s="88">
        <f t="shared" si="1"/>
        <v>0</v>
      </c>
      <c r="K33" s="58">
        <f t="shared" si="1"/>
        <v>7261</v>
      </c>
      <c r="L33" s="58">
        <f>SUM(J33:K33)</f>
        <v>7261</v>
      </c>
    </row>
    <row r="34" spans="1:12" ht="12.75">
      <c r="A34" s="61"/>
      <c r="B34" s="65"/>
      <c r="C34" s="48"/>
      <c r="D34" s="38"/>
      <c r="E34" s="38"/>
      <c r="F34" s="38"/>
      <c r="G34" s="38"/>
      <c r="H34" s="38"/>
      <c r="I34" s="38"/>
      <c r="J34" s="38"/>
      <c r="K34" s="38"/>
      <c r="L34" s="38"/>
    </row>
    <row r="35" spans="1:12" ht="25.5">
      <c r="A35" s="61"/>
      <c r="B35" s="65">
        <v>0.103</v>
      </c>
      <c r="C35" s="48" t="s">
        <v>125</v>
      </c>
      <c r="D35" s="38"/>
      <c r="E35" s="38"/>
      <c r="F35" s="38"/>
      <c r="G35" s="38"/>
      <c r="H35" s="38"/>
      <c r="I35" s="38"/>
      <c r="J35" s="38"/>
      <c r="K35" s="38"/>
      <c r="L35" s="38"/>
    </row>
    <row r="36" spans="1:12" ht="12.75">
      <c r="A36" s="61"/>
      <c r="B36" s="59">
        <v>60</v>
      </c>
      <c r="C36" s="2" t="s">
        <v>51</v>
      </c>
      <c r="D36" s="38"/>
      <c r="E36" s="38"/>
      <c r="F36" s="38"/>
      <c r="G36" s="38"/>
      <c r="H36" s="38"/>
      <c r="I36" s="38"/>
      <c r="J36" s="38"/>
      <c r="K36" s="38"/>
      <c r="L36" s="38"/>
    </row>
    <row r="37" spans="1:12" ht="12.75">
      <c r="A37" s="64"/>
      <c r="B37" s="130" t="s">
        <v>54</v>
      </c>
      <c r="C37" s="55" t="s">
        <v>55</v>
      </c>
      <c r="D37" s="82">
        <v>0</v>
      </c>
      <c r="E37" s="82">
        <v>0</v>
      </c>
      <c r="F37" s="82">
        <v>0</v>
      </c>
      <c r="G37" s="80">
        <v>2000</v>
      </c>
      <c r="H37" s="82">
        <v>0</v>
      </c>
      <c r="I37" s="79">
        <v>2000</v>
      </c>
      <c r="J37" s="82">
        <v>0</v>
      </c>
      <c r="K37" s="80">
        <v>2000</v>
      </c>
      <c r="L37" s="80">
        <f>SUM(J37:K37)</f>
        <v>2000</v>
      </c>
    </row>
    <row r="38" spans="1:12" ht="12.75">
      <c r="A38" s="137"/>
      <c r="B38" s="138" t="s">
        <v>58</v>
      </c>
      <c r="C38" s="139" t="s">
        <v>59</v>
      </c>
      <c r="D38" s="97">
        <v>0</v>
      </c>
      <c r="E38" s="129">
        <v>64</v>
      </c>
      <c r="F38" s="97">
        <v>0</v>
      </c>
      <c r="G38" s="56">
        <v>1000</v>
      </c>
      <c r="H38" s="97">
        <v>0</v>
      </c>
      <c r="I38" s="129">
        <v>1000</v>
      </c>
      <c r="J38" s="97">
        <v>0</v>
      </c>
      <c r="K38" s="56">
        <v>2000</v>
      </c>
      <c r="L38" s="56">
        <f>SUM(J38:K38)</f>
        <v>2000</v>
      </c>
    </row>
    <row r="39" spans="1:12" ht="12.75">
      <c r="A39" s="61"/>
      <c r="B39" s="52" t="s">
        <v>60</v>
      </c>
      <c r="C39" s="2" t="s">
        <v>49</v>
      </c>
      <c r="D39" s="82">
        <v>0</v>
      </c>
      <c r="E39" s="79">
        <v>500</v>
      </c>
      <c r="F39" s="82">
        <v>0</v>
      </c>
      <c r="G39" s="80">
        <v>3000</v>
      </c>
      <c r="H39" s="82">
        <v>0</v>
      </c>
      <c r="I39" s="79">
        <v>3000</v>
      </c>
      <c r="J39" s="82">
        <v>0</v>
      </c>
      <c r="K39" s="80">
        <v>4000</v>
      </c>
      <c r="L39" s="80">
        <f>SUM(J39:K39)</f>
        <v>4000</v>
      </c>
    </row>
    <row r="40" spans="1:12" ht="12.75">
      <c r="A40" s="61" t="s">
        <v>14</v>
      </c>
      <c r="B40" s="59">
        <v>60</v>
      </c>
      <c r="C40" s="2" t="s">
        <v>51</v>
      </c>
      <c r="D40" s="82">
        <f aca="true" t="shared" si="2" ref="D40:K40">SUM(D37:D39)</f>
        <v>0</v>
      </c>
      <c r="E40" s="79">
        <f t="shared" si="2"/>
        <v>564</v>
      </c>
      <c r="F40" s="82">
        <f>SUM(F37:F39)</f>
        <v>0</v>
      </c>
      <c r="G40" s="80">
        <f>SUM(G37:G39)</f>
        <v>6000</v>
      </c>
      <c r="H40" s="82">
        <f t="shared" si="2"/>
        <v>0</v>
      </c>
      <c r="I40" s="79">
        <f t="shared" si="2"/>
        <v>6000</v>
      </c>
      <c r="J40" s="82">
        <f t="shared" si="2"/>
        <v>0</v>
      </c>
      <c r="K40" s="80">
        <f t="shared" si="2"/>
        <v>8000</v>
      </c>
      <c r="L40" s="80">
        <f>SUM(J40:K40)</f>
        <v>8000</v>
      </c>
    </row>
    <row r="41" spans="1:12" ht="25.5">
      <c r="A41" s="61" t="s">
        <v>14</v>
      </c>
      <c r="B41" s="65">
        <v>0.103</v>
      </c>
      <c r="C41" s="48" t="s">
        <v>125</v>
      </c>
      <c r="D41" s="88">
        <f aca="true" t="shared" si="3" ref="D41:K41">D40</f>
        <v>0</v>
      </c>
      <c r="E41" s="78">
        <f t="shared" si="3"/>
        <v>564</v>
      </c>
      <c r="F41" s="88">
        <f>F40</f>
        <v>0</v>
      </c>
      <c r="G41" s="58">
        <f>G40</f>
        <v>6000</v>
      </c>
      <c r="H41" s="88">
        <f t="shared" si="3"/>
        <v>0</v>
      </c>
      <c r="I41" s="78">
        <f t="shared" si="3"/>
        <v>6000</v>
      </c>
      <c r="J41" s="88">
        <f t="shared" si="3"/>
        <v>0</v>
      </c>
      <c r="K41" s="58">
        <f t="shared" si="3"/>
        <v>8000</v>
      </c>
      <c r="L41" s="58">
        <f>SUM(J41:K41)</f>
        <v>8000</v>
      </c>
    </row>
    <row r="42" spans="1:12" ht="12.75">
      <c r="A42" s="61"/>
      <c r="B42" s="52"/>
      <c r="C42" s="2"/>
      <c r="D42" s="6"/>
      <c r="E42" s="6"/>
      <c r="F42" s="6"/>
      <c r="G42" s="6"/>
      <c r="H42" s="6"/>
      <c r="I42" s="6"/>
      <c r="J42" s="6"/>
      <c r="K42" s="6"/>
      <c r="L42" s="6"/>
    </row>
    <row r="43" spans="1:12" ht="25.5">
      <c r="A43" s="61"/>
      <c r="B43" s="65">
        <v>0.109</v>
      </c>
      <c r="C43" s="48" t="s">
        <v>61</v>
      </c>
      <c r="D43" s="6"/>
      <c r="E43" s="6"/>
      <c r="F43" s="6"/>
      <c r="G43" s="6"/>
      <c r="H43" s="6"/>
      <c r="I43" s="6"/>
      <c r="J43" s="6"/>
      <c r="K43" s="6"/>
      <c r="L43" s="6"/>
    </row>
    <row r="44" spans="1:12" ht="12.75">
      <c r="A44" s="61"/>
      <c r="B44" s="59">
        <v>61</v>
      </c>
      <c r="C44" s="2" t="s">
        <v>62</v>
      </c>
      <c r="D44" s="6"/>
      <c r="E44" s="6"/>
      <c r="F44" s="6"/>
      <c r="G44" s="6"/>
      <c r="H44" s="6"/>
      <c r="I44" s="6"/>
      <c r="J44" s="6"/>
      <c r="K44" s="6"/>
      <c r="L44" s="6"/>
    </row>
    <row r="45" spans="1:12" ht="12.75">
      <c r="A45" s="61"/>
      <c r="B45" s="59" t="s">
        <v>63</v>
      </c>
      <c r="C45" s="2" t="s">
        <v>55</v>
      </c>
      <c r="D45" s="91">
        <v>0</v>
      </c>
      <c r="E45" s="83">
        <v>100</v>
      </c>
      <c r="F45" s="91">
        <v>0</v>
      </c>
      <c r="G45" s="6">
        <v>1000</v>
      </c>
      <c r="H45" s="91">
        <v>0</v>
      </c>
      <c r="I45" s="83">
        <v>1000</v>
      </c>
      <c r="J45" s="91">
        <v>0</v>
      </c>
      <c r="K45" s="6">
        <v>2000</v>
      </c>
      <c r="L45" s="6">
        <f>SUM(J45:K45)</f>
        <v>2000</v>
      </c>
    </row>
    <row r="46" spans="1:12" ht="12.75">
      <c r="A46" s="61"/>
      <c r="B46" s="52" t="s">
        <v>64</v>
      </c>
      <c r="C46" s="2" t="s">
        <v>49</v>
      </c>
      <c r="D46" s="91">
        <v>0</v>
      </c>
      <c r="E46" s="83">
        <v>1000</v>
      </c>
      <c r="F46" s="91">
        <v>0</v>
      </c>
      <c r="G46" s="6">
        <v>2500</v>
      </c>
      <c r="H46" s="91">
        <v>0</v>
      </c>
      <c r="I46" s="83">
        <v>2500</v>
      </c>
      <c r="J46" s="91">
        <v>0</v>
      </c>
      <c r="K46" s="6">
        <v>5000</v>
      </c>
      <c r="L46" s="6">
        <f>SUM(J46:K46)</f>
        <v>5000</v>
      </c>
    </row>
    <row r="47" spans="1:12" ht="12.75">
      <c r="A47" s="61" t="s">
        <v>14</v>
      </c>
      <c r="B47" s="59">
        <v>61</v>
      </c>
      <c r="C47" s="2" t="s">
        <v>62</v>
      </c>
      <c r="D47" s="88">
        <f aca="true" t="shared" si="4" ref="D47:K47">SUM(D45:D46)</f>
        <v>0</v>
      </c>
      <c r="E47" s="78">
        <f t="shared" si="4"/>
        <v>1100</v>
      </c>
      <c r="F47" s="88">
        <f>SUM(F45:F46)</f>
        <v>0</v>
      </c>
      <c r="G47" s="58">
        <f>SUM(G45:G46)</f>
        <v>3500</v>
      </c>
      <c r="H47" s="88">
        <f t="shared" si="4"/>
        <v>0</v>
      </c>
      <c r="I47" s="78">
        <f t="shared" si="4"/>
        <v>3500</v>
      </c>
      <c r="J47" s="88">
        <f t="shared" si="4"/>
        <v>0</v>
      </c>
      <c r="K47" s="58">
        <f t="shared" si="4"/>
        <v>7000</v>
      </c>
      <c r="L47" s="58">
        <f>SUM(J47:K47)</f>
        <v>7000</v>
      </c>
    </row>
    <row r="48" spans="1:12" ht="12.75">
      <c r="A48" s="61"/>
      <c r="B48" s="52"/>
      <c r="C48" s="2"/>
      <c r="D48" s="6"/>
      <c r="E48" s="6"/>
      <c r="F48" s="6"/>
      <c r="G48" s="6"/>
      <c r="H48" s="6"/>
      <c r="I48" s="6"/>
      <c r="J48" s="6"/>
      <c r="K48" s="6"/>
      <c r="L48" s="6"/>
    </row>
    <row r="49" spans="1:12" ht="12.75">
      <c r="A49" s="61"/>
      <c r="B49" s="59">
        <v>62</v>
      </c>
      <c r="C49" s="2" t="s">
        <v>148</v>
      </c>
      <c r="D49" s="6"/>
      <c r="E49" s="6"/>
      <c r="F49" s="6"/>
      <c r="G49" s="6"/>
      <c r="H49" s="6"/>
      <c r="I49" s="6"/>
      <c r="J49" s="6"/>
      <c r="K49" s="6"/>
      <c r="L49" s="6"/>
    </row>
    <row r="50" spans="1:12" ht="12.75">
      <c r="A50" s="61"/>
      <c r="B50" s="59" t="s">
        <v>65</v>
      </c>
      <c r="C50" s="2" t="s">
        <v>55</v>
      </c>
      <c r="D50" s="91">
        <v>0</v>
      </c>
      <c r="E50" s="91">
        <v>0</v>
      </c>
      <c r="F50" s="91">
        <v>0</v>
      </c>
      <c r="G50" s="6">
        <v>1</v>
      </c>
      <c r="H50" s="91">
        <v>0</v>
      </c>
      <c r="I50" s="83">
        <v>1</v>
      </c>
      <c r="J50" s="91">
        <v>0</v>
      </c>
      <c r="K50" s="6">
        <v>1</v>
      </c>
      <c r="L50" s="6">
        <f>SUM(J50:K50)</f>
        <v>1</v>
      </c>
    </row>
    <row r="51" spans="1:12" ht="12.75">
      <c r="A51" s="61"/>
      <c r="B51" s="52" t="s">
        <v>66</v>
      </c>
      <c r="C51" s="2" t="s">
        <v>49</v>
      </c>
      <c r="D51" s="91">
        <v>0</v>
      </c>
      <c r="E51" s="83">
        <v>258</v>
      </c>
      <c r="F51" s="91">
        <v>0</v>
      </c>
      <c r="G51" s="6">
        <v>1</v>
      </c>
      <c r="H51" s="91">
        <v>0</v>
      </c>
      <c r="I51" s="83">
        <v>1</v>
      </c>
      <c r="J51" s="91">
        <v>0</v>
      </c>
      <c r="K51" s="6">
        <v>1</v>
      </c>
      <c r="L51" s="6">
        <f>SUM(J51:K51)</f>
        <v>1</v>
      </c>
    </row>
    <row r="52" spans="1:12" ht="12.75">
      <c r="A52" s="61" t="s">
        <v>14</v>
      </c>
      <c r="B52" s="59">
        <v>62</v>
      </c>
      <c r="C52" s="2" t="s">
        <v>148</v>
      </c>
      <c r="D52" s="88">
        <f aca="true" t="shared" si="5" ref="D52:K52">SUM(D50:D51)</f>
        <v>0</v>
      </c>
      <c r="E52" s="78">
        <f t="shared" si="5"/>
        <v>258</v>
      </c>
      <c r="F52" s="88">
        <f>SUM(F50:F51)</f>
        <v>0</v>
      </c>
      <c r="G52" s="58">
        <f>SUM(G50:G51)</f>
        <v>2</v>
      </c>
      <c r="H52" s="88">
        <f t="shared" si="5"/>
        <v>0</v>
      </c>
      <c r="I52" s="78">
        <f t="shared" si="5"/>
        <v>2</v>
      </c>
      <c r="J52" s="88">
        <f t="shared" si="5"/>
        <v>0</v>
      </c>
      <c r="K52" s="58">
        <f t="shared" si="5"/>
        <v>2</v>
      </c>
      <c r="L52" s="58">
        <f>SUM(J52:K52)</f>
        <v>2</v>
      </c>
    </row>
    <row r="53" spans="1:12" ht="25.5">
      <c r="A53" s="61" t="s">
        <v>14</v>
      </c>
      <c r="B53" s="65">
        <v>0.109</v>
      </c>
      <c r="C53" s="48" t="s">
        <v>61</v>
      </c>
      <c r="D53" s="91">
        <f aca="true" t="shared" si="6" ref="D53:K53">D52+D47</f>
        <v>0</v>
      </c>
      <c r="E53" s="83">
        <f t="shared" si="6"/>
        <v>1358</v>
      </c>
      <c r="F53" s="91">
        <f>F52+F47</f>
        <v>0</v>
      </c>
      <c r="G53" s="6">
        <f>G52+G47</f>
        <v>3502</v>
      </c>
      <c r="H53" s="91">
        <f t="shared" si="6"/>
        <v>0</v>
      </c>
      <c r="I53" s="83">
        <f t="shared" si="6"/>
        <v>3502</v>
      </c>
      <c r="J53" s="91">
        <f t="shared" si="6"/>
        <v>0</v>
      </c>
      <c r="K53" s="6">
        <f t="shared" si="6"/>
        <v>7002</v>
      </c>
      <c r="L53" s="6">
        <f>SUM(J53:K53)</f>
        <v>7002</v>
      </c>
    </row>
    <row r="54" spans="1:12" ht="12.75">
      <c r="A54" s="61" t="s">
        <v>14</v>
      </c>
      <c r="B54" s="47">
        <v>2015</v>
      </c>
      <c r="C54" s="48" t="s">
        <v>25</v>
      </c>
      <c r="D54" s="88">
        <f aca="true" t="shared" si="7" ref="D54:L54">D53+D41+D33</f>
        <v>0</v>
      </c>
      <c r="E54" s="78">
        <f t="shared" si="7"/>
        <v>8598</v>
      </c>
      <c r="F54" s="88">
        <f>F53+F41+F33</f>
        <v>0</v>
      </c>
      <c r="G54" s="58">
        <f>G53+G41+G33</f>
        <v>18737</v>
      </c>
      <c r="H54" s="88">
        <f t="shared" si="7"/>
        <v>0</v>
      </c>
      <c r="I54" s="78">
        <f t="shared" si="7"/>
        <v>18737</v>
      </c>
      <c r="J54" s="88">
        <f t="shared" si="7"/>
        <v>0</v>
      </c>
      <c r="K54" s="58">
        <f t="shared" si="7"/>
        <v>22263</v>
      </c>
      <c r="L54" s="58">
        <f t="shared" si="7"/>
        <v>22263</v>
      </c>
    </row>
    <row r="55" spans="1:12" ht="12.75">
      <c r="A55" s="35"/>
      <c r="B55" s="36"/>
      <c r="C55" s="37"/>
      <c r="D55" s="38"/>
      <c r="E55" s="38"/>
      <c r="F55" s="38"/>
      <c r="G55" s="38"/>
      <c r="H55" s="38"/>
      <c r="I55" s="38"/>
      <c r="J55" s="38"/>
      <c r="K55" s="38"/>
      <c r="L55" s="38"/>
    </row>
    <row r="56" spans="1:8" ht="12.75">
      <c r="A56" s="46" t="s">
        <v>16</v>
      </c>
      <c r="B56" s="47">
        <v>2202</v>
      </c>
      <c r="C56" s="48" t="s">
        <v>28</v>
      </c>
      <c r="H56" s="10"/>
    </row>
    <row r="57" spans="1:12" ht="12.75">
      <c r="A57" s="46"/>
      <c r="B57" s="49">
        <v>1.198</v>
      </c>
      <c r="C57" s="48" t="s">
        <v>19</v>
      </c>
      <c r="D57" s="84"/>
      <c r="E57" s="38"/>
      <c r="F57" s="84"/>
      <c r="G57" s="84"/>
      <c r="H57" s="84"/>
      <c r="I57" s="84"/>
      <c r="J57" s="84"/>
      <c r="K57" s="84"/>
      <c r="L57" s="85"/>
    </row>
    <row r="58" spans="1:12" ht="12.75">
      <c r="A58" s="46"/>
      <c r="B58" s="50">
        <v>61</v>
      </c>
      <c r="C58" s="2" t="s">
        <v>29</v>
      </c>
      <c r="D58" s="84"/>
      <c r="E58" s="84"/>
      <c r="F58" s="38"/>
      <c r="G58" s="38"/>
      <c r="H58" s="38"/>
      <c r="I58" s="38"/>
      <c r="J58" s="38"/>
      <c r="K58" s="38"/>
      <c r="L58" s="6"/>
    </row>
    <row r="59" spans="1:12" ht="12.75">
      <c r="A59" s="46"/>
      <c r="B59" s="50">
        <v>45</v>
      </c>
      <c r="C59" s="2" t="s">
        <v>30</v>
      </c>
      <c r="D59" s="92"/>
      <c r="E59" s="92"/>
      <c r="F59" s="51"/>
      <c r="G59" s="51"/>
      <c r="H59" s="51"/>
      <c r="I59" s="51"/>
      <c r="J59" s="51"/>
      <c r="K59" s="51"/>
      <c r="L59" s="51"/>
    </row>
    <row r="60" spans="1:12" ht="12.75">
      <c r="A60" s="46"/>
      <c r="B60" s="52" t="s">
        <v>31</v>
      </c>
      <c r="C60" s="2" t="s">
        <v>18</v>
      </c>
      <c r="D60" s="77">
        <v>39096</v>
      </c>
      <c r="E60" s="77">
        <v>39052</v>
      </c>
      <c r="F60" s="77">
        <v>20036</v>
      </c>
      <c r="G60" s="77">
        <v>35491</v>
      </c>
      <c r="H60" s="77">
        <v>20036</v>
      </c>
      <c r="I60" s="77">
        <v>35491</v>
      </c>
      <c r="J60" s="77">
        <v>23528</v>
      </c>
      <c r="K60" s="77">
        <v>7722</v>
      </c>
      <c r="L60" s="77">
        <f>SUM(J60:K60)</f>
        <v>31250</v>
      </c>
    </row>
    <row r="61" spans="1:12" ht="12.75">
      <c r="A61" s="46" t="s">
        <v>14</v>
      </c>
      <c r="B61" s="50">
        <v>45</v>
      </c>
      <c r="C61" s="2" t="s">
        <v>30</v>
      </c>
      <c r="D61" s="78">
        <f aca="true" t="shared" si="8" ref="D61:L61">SUM(D60:D60)</f>
        <v>39096</v>
      </c>
      <c r="E61" s="78">
        <f t="shared" si="8"/>
        <v>39052</v>
      </c>
      <c r="F61" s="78">
        <f t="shared" si="8"/>
        <v>20036</v>
      </c>
      <c r="G61" s="78">
        <f t="shared" si="8"/>
        <v>35491</v>
      </c>
      <c r="H61" s="78">
        <f t="shared" si="8"/>
        <v>20036</v>
      </c>
      <c r="I61" s="78">
        <f t="shared" si="8"/>
        <v>35491</v>
      </c>
      <c r="J61" s="78">
        <f t="shared" si="8"/>
        <v>23528</v>
      </c>
      <c r="K61" s="78">
        <f t="shared" si="8"/>
        <v>7722</v>
      </c>
      <c r="L61" s="78">
        <f t="shared" si="8"/>
        <v>31250</v>
      </c>
    </row>
    <row r="62" spans="1:12" ht="12.75">
      <c r="A62" s="46"/>
      <c r="B62" s="50"/>
      <c r="C62" s="2"/>
      <c r="D62" s="84"/>
      <c r="E62" s="84"/>
      <c r="F62" s="38"/>
      <c r="G62" s="38"/>
      <c r="H62" s="38"/>
      <c r="I62" s="38"/>
      <c r="J62" s="38"/>
      <c r="K62" s="38"/>
      <c r="L62" s="38"/>
    </row>
    <row r="63" spans="1:12" ht="12.75">
      <c r="A63" s="46"/>
      <c r="B63" s="50">
        <v>46</v>
      </c>
      <c r="C63" s="2" t="s">
        <v>32</v>
      </c>
      <c r="D63" s="107"/>
      <c r="E63" s="107"/>
      <c r="F63" s="63"/>
      <c r="G63" s="63"/>
      <c r="H63" s="63"/>
      <c r="I63" s="63"/>
      <c r="J63" s="63"/>
      <c r="K63" s="63"/>
      <c r="L63" s="63"/>
    </row>
    <row r="64" spans="1:12" ht="12.75">
      <c r="A64" s="46"/>
      <c r="B64" s="52" t="s">
        <v>33</v>
      </c>
      <c r="C64" s="2" t="s">
        <v>18</v>
      </c>
      <c r="D64" s="77">
        <v>20900</v>
      </c>
      <c r="E64" s="77">
        <v>70363</v>
      </c>
      <c r="F64" s="77">
        <v>13156</v>
      </c>
      <c r="G64" s="77">
        <v>55956</v>
      </c>
      <c r="H64" s="77">
        <v>13156</v>
      </c>
      <c r="I64" s="77">
        <v>55956</v>
      </c>
      <c r="J64" s="77">
        <v>15450</v>
      </c>
      <c r="K64" s="81">
        <v>0</v>
      </c>
      <c r="L64" s="77">
        <f>SUM(J64:K64)</f>
        <v>15450</v>
      </c>
    </row>
    <row r="65" spans="1:12" ht="12.75">
      <c r="A65" s="46" t="s">
        <v>14</v>
      </c>
      <c r="B65" s="50">
        <v>46</v>
      </c>
      <c r="C65" s="2" t="s">
        <v>32</v>
      </c>
      <c r="D65" s="78">
        <f aca="true" t="shared" si="9" ref="D65:L65">SUM(D64:D64)</f>
        <v>20900</v>
      </c>
      <c r="E65" s="78">
        <f t="shared" si="9"/>
        <v>70363</v>
      </c>
      <c r="F65" s="78">
        <f>SUM(F64:F64)</f>
        <v>13156</v>
      </c>
      <c r="G65" s="78">
        <f>SUM(G64:G64)</f>
        <v>55956</v>
      </c>
      <c r="H65" s="78">
        <f t="shared" si="9"/>
        <v>13156</v>
      </c>
      <c r="I65" s="78">
        <f t="shared" si="9"/>
        <v>55956</v>
      </c>
      <c r="J65" s="78">
        <f t="shared" si="9"/>
        <v>15450</v>
      </c>
      <c r="K65" s="88">
        <f t="shared" si="9"/>
        <v>0</v>
      </c>
      <c r="L65" s="78">
        <f t="shared" si="9"/>
        <v>15450</v>
      </c>
    </row>
    <row r="66" spans="1:12" ht="12.75">
      <c r="A66" s="46"/>
      <c r="B66" s="50"/>
      <c r="C66" s="2"/>
      <c r="D66" s="38"/>
      <c r="E66" s="38"/>
      <c r="F66" s="38"/>
      <c r="G66" s="38"/>
      <c r="H66" s="38"/>
      <c r="I66" s="38"/>
      <c r="J66" s="38"/>
      <c r="K66" s="38"/>
      <c r="L66" s="38"/>
    </row>
    <row r="67" spans="1:12" ht="12.75">
      <c r="A67" s="46"/>
      <c r="B67" s="50">
        <v>47</v>
      </c>
      <c r="C67" s="2" t="s">
        <v>34</v>
      </c>
      <c r="D67" s="63"/>
      <c r="E67" s="63"/>
      <c r="F67" s="63"/>
      <c r="G67" s="63"/>
      <c r="H67" s="63"/>
      <c r="I67" s="63"/>
      <c r="J67" s="63"/>
      <c r="K67" s="63"/>
      <c r="L67" s="63"/>
    </row>
    <row r="68" spans="1:12" ht="12.75">
      <c r="A68" s="53"/>
      <c r="B68" s="131" t="s">
        <v>35</v>
      </c>
      <c r="C68" s="55" t="s">
        <v>18</v>
      </c>
      <c r="D68" s="79">
        <v>15044</v>
      </c>
      <c r="E68" s="79">
        <v>19830</v>
      </c>
      <c r="F68" s="79">
        <v>3681</v>
      </c>
      <c r="G68" s="79">
        <v>20955</v>
      </c>
      <c r="H68" s="79">
        <v>3681</v>
      </c>
      <c r="I68" s="79">
        <v>20955</v>
      </c>
      <c r="J68" s="79">
        <v>4322</v>
      </c>
      <c r="K68" s="82">
        <v>0</v>
      </c>
      <c r="L68" s="79">
        <f>SUM(J68:K68)</f>
        <v>4322</v>
      </c>
    </row>
    <row r="69" spans="1:12" ht="12.75" customHeight="1">
      <c r="A69" s="46" t="s">
        <v>14</v>
      </c>
      <c r="B69" s="50">
        <v>47</v>
      </c>
      <c r="C69" s="2" t="s">
        <v>34</v>
      </c>
      <c r="D69" s="79">
        <f aca="true" t="shared" si="10" ref="D69:L69">SUM(D68:D68)</f>
        <v>15044</v>
      </c>
      <c r="E69" s="79">
        <f t="shared" si="10"/>
        <v>19830</v>
      </c>
      <c r="F69" s="79">
        <f>SUM(F68:F68)</f>
        <v>3681</v>
      </c>
      <c r="G69" s="79">
        <f>SUM(G68:G68)</f>
        <v>20955</v>
      </c>
      <c r="H69" s="79">
        <f t="shared" si="10"/>
        <v>3681</v>
      </c>
      <c r="I69" s="79">
        <f t="shared" si="10"/>
        <v>20955</v>
      </c>
      <c r="J69" s="79">
        <f t="shared" si="10"/>
        <v>4322</v>
      </c>
      <c r="K69" s="82">
        <f t="shared" si="10"/>
        <v>0</v>
      </c>
      <c r="L69" s="79">
        <f t="shared" si="10"/>
        <v>4322</v>
      </c>
    </row>
    <row r="70" spans="1:12" ht="12.75" customHeight="1">
      <c r="A70" s="46"/>
      <c r="B70" s="50"/>
      <c r="C70" s="2"/>
      <c r="D70" s="84"/>
      <c r="E70" s="84"/>
      <c r="F70" s="38"/>
      <c r="G70" s="38"/>
      <c r="H70" s="38"/>
      <c r="I70" s="38"/>
      <c r="J70" s="38"/>
      <c r="K70" s="38"/>
      <c r="L70" s="38"/>
    </row>
    <row r="71" spans="1:12" ht="12.75" customHeight="1">
      <c r="A71" s="46"/>
      <c r="B71" s="50">
        <v>48</v>
      </c>
      <c r="C71" s="2" t="s">
        <v>36</v>
      </c>
      <c r="D71" s="92"/>
      <c r="E71" s="92"/>
      <c r="F71" s="51"/>
      <c r="G71" s="51"/>
      <c r="H71" s="51"/>
      <c r="I71" s="51"/>
      <c r="J71" s="51"/>
      <c r="K71" s="51"/>
      <c r="L71" s="51"/>
    </row>
    <row r="72" spans="1:12" ht="12.75" customHeight="1">
      <c r="A72" s="46"/>
      <c r="B72" s="52" t="s">
        <v>37</v>
      </c>
      <c r="C72" s="2" t="s">
        <v>18</v>
      </c>
      <c r="D72" s="77">
        <v>29711</v>
      </c>
      <c r="E72" s="77">
        <v>52815</v>
      </c>
      <c r="F72" s="77">
        <v>11357</v>
      </c>
      <c r="G72" s="77">
        <v>56813</v>
      </c>
      <c r="H72" s="77">
        <v>11357</v>
      </c>
      <c r="I72" s="77">
        <v>56813</v>
      </c>
      <c r="J72" s="77">
        <v>13336</v>
      </c>
      <c r="K72" s="81">
        <v>0</v>
      </c>
      <c r="L72" s="77">
        <f>SUM(J72:K72)</f>
        <v>13336</v>
      </c>
    </row>
    <row r="73" spans="1:12" ht="12.75" customHeight="1">
      <c r="A73" s="46" t="s">
        <v>14</v>
      </c>
      <c r="B73" s="50">
        <v>48</v>
      </c>
      <c r="C73" s="2" t="s">
        <v>36</v>
      </c>
      <c r="D73" s="78">
        <f aca="true" t="shared" si="11" ref="D73:L73">SUM(D72:D72)</f>
        <v>29711</v>
      </c>
      <c r="E73" s="78">
        <f t="shared" si="11"/>
        <v>52815</v>
      </c>
      <c r="F73" s="78">
        <f>SUM(F72:F72)</f>
        <v>11357</v>
      </c>
      <c r="G73" s="78">
        <f>SUM(G72:G72)</f>
        <v>56813</v>
      </c>
      <c r="H73" s="78">
        <f t="shared" si="11"/>
        <v>11357</v>
      </c>
      <c r="I73" s="78">
        <f t="shared" si="11"/>
        <v>56813</v>
      </c>
      <c r="J73" s="78">
        <f t="shared" si="11"/>
        <v>13336</v>
      </c>
      <c r="K73" s="88">
        <f t="shared" si="11"/>
        <v>0</v>
      </c>
      <c r="L73" s="78">
        <f t="shared" si="11"/>
        <v>13336</v>
      </c>
    </row>
    <row r="74" spans="1:12" ht="12.75" customHeight="1">
      <c r="A74" s="46" t="s">
        <v>14</v>
      </c>
      <c r="B74" s="50">
        <v>61</v>
      </c>
      <c r="C74" s="2" t="s">
        <v>29</v>
      </c>
      <c r="D74" s="78">
        <f aca="true" t="shared" si="12" ref="D74:L74">D73+D69+D65+D61</f>
        <v>104751</v>
      </c>
      <c r="E74" s="78">
        <f t="shared" si="12"/>
        <v>182060</v>
      </c>
      <c r="F74" s="78">
        <f>F73+F69+F65+F61</f>
        <v>48230</v>
      </c>
      <c r="G74" s="78">
        <f>G73+G69+G65+G61</f>
        <v>169215</v>
      </c>
      <c r="H74" s="78">
        <f t="shared" si="12"/>
        <v>48230</v>
      </c>
      <c r="I74" s="78">
        <f t="shared" si="12"/>
        <v>169215</v>
      </c>
      <c r="J74" s="78">
        <f t="shared" si="12"/>
        <v>56636</v>
      </c>
      <c r="K74" s="78">
        <f t="shared" si="12"/>
        <v>7722</v>
      </c>
      <c r="L74" s="78">
        <f t="shared" si="12"/>
        <v>64358</v>
      </c>
    </row>
    <row r="75" spans="1:12" ht="12.75" customHeight="1">
      <c r="A75" s="46"/>
      <c r="B75" s="50"/>
      <c r="C75" s="2"/>
      <c r="D75" s="77"/>
      <c r="E75" s="77"/>
      <c r="F75" s="77"/>
      <c r="G75" s="38"/>
      <c r="H75" s="38"/>
      <c r="I75" s="38"/>
      <c r="J75" s="77"/>
      <c r="K75" s="38"/>
      <c r="L75" s="38"/>
    </row>
    <row r="76" spans="1:12" ht="12.75" customHeight="1">
      <c r="A76" s="46"/>
      <c r="B76" s="50">
        <v>62</v>
      </c>
      <c r="C76" s="2" t="s">
        <v>38</v>
      </c>
      <c r="D76" s="84"/>
      <c r="E76" s="84"/>
      <c r="F76" s="51"/>
      <c r="G76" s="51"/>
      <c r="H76" s="51"/>
      <c r="I76" s="51"/>
      <c r="J76" s="51"/>
      <c r="K76" s="51"/>
      <c r="L76" s="51"/>
    </row>
    <row r="77" spans="1:12" ht="12.75" customHeight="1">
      <c r="A77" s="46"/>
      <c r="B77" s="50">
        <v>45</v>
      </c>
      <c r="C77" s="2" t="s">
        <v>30</v>
      </c>
      <c r="D77" s="92"/>
      <c r="E77" s="92"/>
      <c r="F77" s="51"/>
      <c r="G77" s="51"/>
      <c r="H77" s="51"/>
      <c r="I77" s="51"/>
      <c r="J77" s="51"/>
      <c r="K77" s="51"/>
      <c r="L77" s="51"/>
    </row>
    <row r="78" spans="1:12" ht="12.75" customHeight="1">
      <c r="A78" s="46"/>
      <c r="B78" s="52" t="s">
        <v>39</v>
      </c>
      <c r="C78" s="2" t="s">
        <v>18</v>
      </c>
      <c r="D78" s="77">
        <v>156154</v>
      </c>
      <c r="E78" s="77">
        <v>276189</v>
      </c>
      <c r="F78" s="83">
        <v>87259</v>
      </c>
      <c r="G78" s="83">
        <v>259605</v>
      </c>
      <c r="H78" s="83">
        <v>123008</v>
      </c>
      <c r="I78" s="83">
        <v>259605</v>
      </c>
      <c r="J78" s="83">
        <v>86273</v>
      </c>
      <c r="K78" s="83">
        <v>246445</v>
      </c>
      <c r="L78" s="83">
        <f>SUM(J78:K78)</f>
        <v>332718</v>
      </c>
    </row>
    <row r="79" spans="1:12" ht="12.75" customHeight="1">
      <c r="A79" s="46" t="s">
        <v>14</v>
      </c>
      <c r="B79" s="50">
        <v>45</v>
      </c>
      <c r="C79" s="2" t="s">
        <v>30</v>
      </c>
      <c r="D79" s="78">
        <f aca="true" t="shared" si="13" ref="D79:L79">SUM(D78:D78)</f>
        <v>156154</v>
      </c>
      <c r="E79" s="78">
        <f t="shared" si="13"/>
        <v>276189</v>
      </c>
      <c r="F79" s="78">
        <f>SUM(F78:F78)</f>
        <v>87259</v>
      </c>
      <c r="G79" s="78">
        <f>SUM(G78:G78)</f>
        <v>259605</v>
      </c>
      <c r="H79" s="78">
        <f t="shared" si="13"/>
        <v>123008</v>
      </c>
      <c r="I79" s="78">
        <f t="shared" si="13"/>
        <v>259605</v>
      </c>
      <c r="J79" s="78">
        <f t="shared" si="13"/>
        <v>86273</v>
      </c>
      <c r="K79" s="78">
        <f t="shared" si="13"/>
        <v>246445</v>
      </c>
      <c r="L79" s="78">
        <f t="shared" si="13"/>
        <v>332718</v>
      </c>
    </row>
    <row r="80" spans="1:12" ht="12.75" customHeight="1">
      <c r="A80" s="46"/>
      <c r="B80" s="50"/>
      <c r="C80" s="2"/>
      <c r="D80" s="84"/>
      <c r="E80" s="84"/>
      <c r="F80" s="38"/>
      <c r="G80" s="38"/>
      <c r="H80" s="38"/>
      <c r="I80" s="38"/>
      <c r="J80" s="38"/>
      <c r="K80" s="38"/>
      <c r="L80" s="38"/>
    </row>
    <row r="81" spans="1:12" ht="12.75" customHeight="1">
      <c r="A81" s="46"/>
      <c r="B81" s="50">
        <v>46</v>
      </c>
      <c r="C81" s="2" t="s">
        <v>32</v>
      </c>
      <c r="D81" s="92"/>
      <c r="E81" s="92"/>
      <c r="F81" s="51"/>
      <c r="G81" s="51"/>
      <c r="H81" s="51"/>
      <c r="I81" s="51"/>
      <c r="J81" s="51"/>
      <c r="K81" s="51"/>
      <c r="L81" s="51"/>
    </row>
    <row r="82" spans="1:12" ht="12.75" customHeight="1">
      <c r="A82" s="46"/>
      <c r="B82" s="52" t="s">
        <v>40</v>
      </c>
      <c r="C82" s="2" t="s">
        <v>18</v>
      </c>
      <c r="D82" s="77">
        <v>71767</v>
      </c>
      <c r="E82" s="77">
        <v>221938</v>
      </c>
      <c r="F82" s="83">
        <v>28899</v>
      </c>
      <c r="G82" s="83">
        <v>170596</v>
      </c>
      <c r="H82" s="83">
        <v>42918</v>
      </c>
      <c r="I82" s="83">
        <v>170596</v>
      </c>
      <c r="J82" s="83">
        <v>39634</v>
      </c>
      <c r="K82" s="83">
        <v>202953</v>
      </c>
      <c r="L82" s="83">
        <f>SUM(J82:K82)</f>
        <v>242587</v>
      </c>
    </row>
    <row r="83" spans="1:12" ht="12.75" customHeight="1">
      <c r="A83" s="46" t="s">
        <v>14</v>
      </c>
      <c r="B83" s="50">
        <v>46</v>
      </c>
      <c r="C83" s="2" t="s">
        <v>32</v>
      </c>
      <c r="D83" s="78">
        <f aca="true" t="shared" si="14" ref="D83:L83">SUM(D82:D82)</f>
        <v>71767</v>
      </c>
      <c r="E83" s="78">
        <f t="shared" si="14"/>
        <v>221938</v>
      </c>
      <c r="F83" s="78">
        <f>SUM(F82:F82)</f>
        <v>28899</v>
      </c>
      <c r="G83" s="78">
        <f>SUM(G82:G82)</f>
        <v>170596</v>
      </c>
      <c r="H83" s="78">
        <f t="shared" si="14"/>
        <v>42918</v>
      </c>
      <c r="I83" s="78">
        <f t="shared" si="14"/>
        <v>170596</v>
      </c>
      <c r="J83" s="78">
        <f t="shared" si="14"/>
        <v>39634</v>
      </c>
      <c r="K83" s="78">
        <f t="shared" si="14"/>
        <v>202953</v>
      </c>
      <c r="L83" s="78">
        <f t="shared" si="14"/>
        <v>242587</v>
      </c>
    </row>
    <row r="84" spans="1:12" ht="12.75" customHeight="1">
      <c r="A84" s="46"/>
      <c r="B84" s="50"/>
      <c r="C84" s="2"/>
      <c r="D84" s="84"/>
      <c r="E84" s="84"/>
      <c r="F84" s="38"/>
      <c r="G84" s="38"/>
      <c r="H84" s="38"/>
      <c r="I84" s="38"/>
      <c r="J84" s="38"/>
      <c r="K84" s="38"/>
      <c r="L84" s="38"/>
    </row>
    <row r="85" spans="1:12" ht="12.75" customHeight="1">
      <c r="A85" s="46"/>
      <c r="B85" s="50">
        <v>47</v>
      </c>
      <c r="C85" s="2" t="s">
        <v>34</v>
      </c>
      <c r="D85" s="107"/>
      <c r="E85" s="107"/>
      <c r="F85" s="63"/>
      <c r="G85" s="63"/>
      <c r="H85" s="63"/>
      <c r="I85" s="63"/>
      <c r="J85" s="63"/>
      <c r="K85" s="63"/>
      <c r="L85" s="63"/>
    </row>
    <row r="86" spans="1:12" ht="12.75" customHeight="1">
      <c r="A86" s="46"/>
      <c r="B86" s="52" t="s">
        <v>41</v>
      </c>
      <c r="C86" s="2" t="s">
        <v>18</v>
      </c>
      <c r="D86" s="77">
        <v>29805</v>
      </c>
      <c r="E86" s="77">
        <v>38865</v>
      </c>
      <c r="F86" s="77">
        <v>17847</v>
      </c>
      <c r="G86" s="77">
        <v>38341</v>
      </c>
      <c r="H86" s="77">
        <v>25023</v>
      </c>
      <c r="I86" s="77">
        <v>38341</v>
      </c>
      <c r="J86" s="77">
        <v>21603</v>
      </c>
      <c r="K86" s="77">
        <v>66996</v>
      </c>
      <c r="L86" s="77">
        <f>SUM(J86:K86)</f>
        <v>88599</v>
      </c>
    </row>
    <row r="87" spans="1:12" ht="12.75" customHeight="1">
      <c r="A87" s="46" t="s">
        <v>14</v>
      </c>
      <c r="B87" s="50">
        <v>47</v>
      </c>
      <c r="C87" s="2" t="s">
        <v>34</v>
      </c>
      <c r="D87" s="78">
        <f aca="true" t="shared" si="15" ref="D87:L87">SUM(D86:D86)</f>
        <v>29805</v>
      </c>
      <c r="E87" s="78">
        <f t="shared" si="15"/>
        <v>38865</v>
      </c>
      <c r="F87" s="78">
        <f>SUM(F86:F86)</f>
        <v>17847</v>
      </c>
      <c r="G87" s="78">
        <f>SUM(G86:G86)</f>
        <v>38341</v>
      </c>
      <c r="H87" s="78">
        <f t="shared" si="15"/>
        <v>25023</v>
      </c>
      <c r="I87" s="78">
        <f t="shared" si="15"/>
        <v>38341</v>
      </c>
      <c r="J87" s="78">
        <f t="shared" si="15"/>
        <v>21603</v>
      </c>
      <c r="K87" s="78">
        <f t="shared" si="15"/>
        <v>66996</v>
      </c>
      <c r="L87" s="78">
        <f t="shared" si="15"/>
        <v>88599</v>
      </c>
    </row>
    <row r="88" spans="1:12" ht="12.75" customHeight="1">
      <c r="A88" s="46"/>
      <c r="B88" s="50"/>
      <c r="C88" s="2"/>
      <c r="D88" s="38"/>
      <c r="E88" s="38"/>
      <c r="F88" s="38"/>
      <c r="G88" s="38"/>
      <c r="H88" s="38"/>
      <c r="I88" s="38"/>
      <c r="J88" s="38"/>
      <c r="K88" s="38"/>
      <c r="L88" s="38"/>
    </row>
    <row r="89" spans="1:12" ht="12.75" customHeight="1">
      <c r="A89" s="46"/>
      <c r="B89" s="50">
        <v>48</v>
      </c>
      <c r="C89" s="2" t="s">
        <v>36</v>
      </c>
      <c r="D89" s="51"/>
      <c r="E89" s="51"/>
      <c r="F89" s="51"/>
      <c r="G89" s="51"/>
      <c r="H89" s="51"/>
      <c r="I89" s="51"/>
      <c r="J89" s="51"/>
      <c r="K89" s="51"/>
      <c r="L89" s="51"/>
    </row>
    <row r="90" spans="1:12" ht="12.75" customHeight="1">
      <c r="A90" s="46"/>
      <c r="B90" s="52" t="s">
        <v>42</v>
      </c>
      <c r="C90" s="2" t="s">
        <v>18</v>
      </c>
      <c r="D90" s="77">
        <v>62292</v>
      </c>
      <c r="E90" s="77">
        <v>204982</v>
      </c>
      <c r="F90" s="83">
        <v>25745</v>
      </c>
      <c r="G90" s="83">
        <v>180463</v>
      </c>
      <c r="H90" s="83">
        <v>38112</v>
      </c>
      <c r="I90" s="83">
        <v>180463</v>
      </c>
      <c r="J90" s="83">
        <v>47280</v>
      </c>
      <c r="K90" s="83">
        <v>238925</v>
      </c>
      <c r="L90" s="83">
        <f>SUM(J90:K90)</f>
        <v>286205</v>
      </c>
    </row>
    <row r="91" spans="1:12" ht="12.75" customHeight="1">
      <c r="A91" s="46" t="s">
        <v>14</v>
      </c>
      <c r="B91" s="50">
        <v>48</v>
      </c>
      <c r="C91" s="2" t="s">
        <v>36</v>
      </c>
      <c r="D91" s="78">
        <f aca="true" t="shared" si="16" ref="D91:L91">SUM(D90:D90)</f>
        <v>62292</v>
      </c>
      <c r="E91" s="78">
        <f t="shared" si="16"/>
        <v>204982</v>
      </c>
      <c r="F91" s="78">
        <f>SUM(F90:F90)</f>
        <v>25745</v>
      </c>
      <c r="G91" s="78">
        <f>SUM(G90:G90)</f>
        <v>180463</v>
      </c>
      <c r="H91" s="78">
        <f t="shared" si="16"/>
        <v>38112</v>
      </c>
      <c r="I91" s="78">
        <f t="shared" si="16"/>
        <v>180463</v>
      </c>
      <c r="J91" s="78">
        <f t="shared" si="16"/>
        <v>47280</v>
      </c>
      <c r="K91" s="78">
        <f t="shared" si="16"/>
        <v>238925</v>
      </c>
      <c r="L91" s="78">
        <f t="shared" si="16"/>
        <v>286205</v>
      </c>
    </row>
    <row r="92" spans="1:12" ht="12.75" customHeight="1">
      <c r="A92" s="46" t="s">
        <v>14</v>
      </c>
      <c r="B92" s="50">
        <v>62</v>
      </c>
      <c r="C92" s="2" t="s">
        <v>38</v>
      </c>
      <c r="D92" s="78">
        <f aca="true" t="shared" si="17" ref="D92:L92">D91+D87+D83+D79</f>
        <v>320018</v>
      </c>
      <c r="E92" s="78">
        <f t="shared" si="17"/>
        <v>741974</v>
      </c>
      <c r="F92" s="78">
        <f>F91+F87+F83+F79</f>
        <v>159750</v>
      </c>
      <c r="G92" s="78">
        <f>G91+G87+G83+G79</f>
        <v>649005</v>
      </c>
      <c r="H92" s="78">
        <f t="shared" si="17"/>
        <v>229061</v>
      </c>
      <c r="I92" s="78">
        <f t="shared" si="17"/>
        <v>649005</v>
      </c>
      <c r="J92" s="78">
        <f t="shared" si="17"/>
        <v>194790</v>
      </c>
      <c r="K92" s="78">
        <f t="shared" si="17"/>
        <v>755319</v>
      </c>
      <c r="L92" s="78">
        <f t="shared" si="17"/>
        <v>950109</v>
      </c>
    </row>
    <row r="93" spans="1:12" ht="12.75" customHeight="1">
      <c r="A93" s="46"/>
      <c r="B93" s="50"/>
      <c r="C93" s="2"/>
      <c r="D93" s="51"/>
      <c r="E93" s="51"/>
      <c r="F93" s="56"/>
      <c r="G93" s="56"/>
      <c r="H93" s="56"/>
      <c r="I93" s="56"/>
      <c r="J93" s="56"/>
      <c r="K93" s="56"/>
      <c r="L93" s="56"/>
    </row>
    <row r="94" spans="1:12" ht="12.75" customHeight="1">
      <c r="A94" s="46"/>
      <c r="B94" s="50">
        <v>63</v>
      </c>
      <c r="C94" s="2" t="s">
        <v>43</v>
      </c>
      <c r="D94" s="51"/>
      <c r="E94" s="51"/>
      <c r="F94" s="51"/>
      <c r="G94" s="51"/>
      <c r="H94" s="51"/>
      <c r="I94" s="51"/>
      <c r="J94" s="51"/>
      <c r="K94" s="51"/>
      <c r="L94" s="51"/>
    </row>
    <row r="95" spans="1:12" ht="12.75" customHeight="1">
      <c r="A95" s="46"/>
      <c r="B95" s="50">
        <v>45</v>
      </c>
      <c r="C95" s="2" t="s">
        <v>30</v>
      </c>
      <c r="D95" s="51"/>
      <c r="E95" s="51"/>
      <c r="F95" s="51"/>
      <c r="G95" s="51"/>
      <c r="H95" s="51"/>
      <c r="I95" s="51"/>
      <c r="J95" s="51"/>
      <c r="K95" s="51"/>
      <c r="L95" s="51"/>
    </row>
    <row r="96" spans="1:12" ht="12.75" customHeight="1">
      <c r="A96" s="46"/>
      <c r="B96" s="52" t="s">
        <v>44</v>
      </c>
      <c r="C96" s="2" t="s">
        <v>18</v>
      </c>
      <c r="D96" s="77">
        <v>226120</v>
      </c>
      <c r="E96" s="77">
        <v>218746</v>
      </c>
      <c r="F96" s="83">
        <v>119266</v>
      </c>
      <c r="G96" s="83">
        <v>207639</v>
      </c>
      <c r="H96" s="83">
        <v>159022</v>
      </c>
      <c r="I96" s="83">
        <v>207639</v>
      </c>
      <c r="J96" s="83">
        <v>108346</v>
      </c>
      <c r="K96" s="83">
        <v>296682</v>
      </c>
      <c r="L96" s="83">
        <f>SUM(J96:K96)</f>
        <v>405028</v>
      </c>
    </row>
    <row r="97" spans="1:12" ht="12.75" customHeight="1">
      <c r="A97" s="46" t="s">
        <v>14</v>
      </c>
      <c r="B97" s="50">
        <v>45</v>
      </c>
      <c r="C97" s="2" t="s">
        <v>30</v>
      </c>
      <c r="D97" s="78">
        <f aca="true" t="shared" si="18" ref="D97:L97">SUM(D96:D96)</f>
        <v>226120</v>
      </c>
      <c r="E97" s="78">
        <f t="shared" si="18"/>
        <v>218746</v>
      </c>
      <c r="F97" s="78">
        <f>SUM(F96:F96)</f>
        <v>119266</v>
      </c>
      <c r="G97" s="78">
        <f>SUM(G96:G96)</f>
        <v>207639</v>
      </c>
      <c r="H97" s="78">
        <f t="shared" si="18"/>
        <v>159022</v>
      </c>
      <c r="I97" s="78">
        <f t="shared" si="18"/>
        <v>207639</v>
      </c>
      <c r="J97" s="78">
        <f t="shared" si="18"/>
        <v>108346</v>
      </c>
      <c r="K97" s="78">
        <f t="shared" si="18"/>
        <v>296682</v>
      </c>
      <c r="L97" s="78">
        <f t="shared" si="18"/>
        <v>405028</v>
      </c>
    </row>
    <row r="98" spans="1:12" ht="12.75" customHeight="1">
      <c r="A98" s="46"/>
      <c r="B98" s="50"/>
      <c r="C98" s="2"/>
      <c r="D98" s="84"/>
      <c r="E98" s="84"/>
      <c r="F98" s="38"/>
      <c r="G98" s="38"/>
      <c r="H98" s="38"/>
      <c r="I98" s="38"/>
      <c r="J98" s="38"/>
      <c r="K98" s="38"/>
      <c r="L98" s="38"/>
    </row>
    <row r="99" spans="1:12" ht="12.75" customHeight="1">
      <c r="A99" s="46"/>
      <c r="B99" s="50">
        <v>46</v>
      </c>
      <c r="C99" s="2" t="s">
        <v>32</v>
      </c>
      <c r="D99" s="107"/>
      <c r="E99" s="107"/>
      <c r="F99" s="63"/>
      <c r="G99" s="63"/>
      <c r="H99" s="63"/>
      <c r="I99" s="63"/>
      <c r="J99" s="63"/>
      <c r="K99" s="63"/>
      <c r="L99" s="63"/>
    </row>
    <row r="100" spans="1:12" ht="12.75" customHeight="1">
      <c r="A100" s="46"/>
      <c r="B100" s="52" t="s">
        <v>45</v>
      </c>
      <c r="C100" s="2" t="s">
        <v>18</v>
      </c>
      <c r="D100" s="77">
        <v>28958</v>
      </c>
      <c r="E100" s="77">
        <v>181864</v>
      </c>
      <c r="F100" s="77">
        <v>34574</v>
      </c>
      <c r="G100" s="77">
        <v>129994</v>
      </c>
      <c r="H100" s="77">
        <v>46100</v>
      </c>
      <c r="I100" s="77">
        <v>129994</v>
      </c>
      <c r="J100" s="77">
        <v>40934</v>
      </c>
      <c r="K100" s="77">
        <v>209129</v>
      </c>
      <c r="L100" s="77">
        <f>SUM(J100:K100)</f>
        <v>250063</v>
      </c>
    </row>
    <row r="101" spans="1:12" ht="12.75" customHeight="1">
      <c r="A101" s="53" t="s">
        <v>14</v>
      </c>
      <c r="B101" s="54">
        <v>46</v>
      </c>
      <c r="C101" s="55" t="s">
        <v>32</v>
      </c>
      <c r="D101" s="78">
        <f aca="true" t="shared" si="19" ref="D101:L101">SUM(D100:D100)</f>
        <v>28958</v>
      </c>
      <c r="E101" s="78">
        <f t="shared" si="19"/>
        <v>181864</v>
      </c>
      <c r="F101" s="78">
        <f>SUM(F100:F100)</f>
        <v>34574</v>
      </c>
      <c r="G101" s="78">
        <f>SUM(G100:G100)</f>
        <v>129994</v>
      </c>
      <c r="H101" s="78">
        <f t="shared" si="19"/>
        <v>46100</v>
      </c>
      <c r="I101" s="78">
        <f t="shared" si="19"/>
        <v>129994</v>
      </c>
      <c r="J101" s="78">
        <f t="shared" si="19"/>
        <v>40934</v>
      </c>
      <c r="K101" s="78">
        <f t="shared" si="19"/>
        <v>209129</v>
      </c>
      <c r="L101" s="78">
        <f t="shared" si="19"/>
        <v>250063</v>
      </c>
    </row>
    <row r="102" spans="1:12" ht="0.75" customHeight="1">
      <c r="A102" s="46"/>
      <c r="B102" s="50"/>
      <c r="C102" s="2"/>
      <c r="D102" s="38"/>
      <c r="E102" s="38"/>
      <c r="F102" s="38"/>
      <c r="G102" s="38"/>
      <c r="H102" s="38"/>
      <c r="I102" s="38"/>
      <c r="J102" s="38"/>
      <c r="K102" s="38"/>
      <c r="L102" s="38"/>
    </row>
    <row r="103" spans="1:12" ht="12.75">
      <c r="A103" s="46"/>
      <c r="B103" s="50">
        <v>47</v>
      </c>
      <c r="C103" s="2" t="s">
        <v>34</v>
      </c>
      <c r="D103" s="63"/>
      <c r="E103" s="63"/>
      <c r="F103" s="63"/>
      <c r="G103" s="63"/>
      <c r="H103" s="63"/>
      <c r="I103" s="63"/>
      <c r="J103" s="63"/>
      <c r="K103" s="63"/>
      <c r="L103" s="63"/>
    </row>
    <row r="104" spans="1:12" ht="12.75">
      <c r="A104" s="46"/>
      <c r="B104" s="52" t="s">
        <v>46</v>
      </c>
      <c r="C104" s="2" t="s">
        <v>18</v>
      </c>
      <c r="D104" s="79">
        <v>40042</v>
      </c>
      <c r="E104" s="79">
        <v>28342</v>
      </c>
      <c r="F104" s="79">
        <v>22396</v>
      </c>
      <c r="G104" s="79">
        <v>35633</v>
      </c>
      <c r="H104" s="79">
        <v>29862</v>
      </c>
      <c r="I104" s="79">
        <v>35633</v>
      </c>
      <c r="J104" s="79">
        <v>27427</v>
      </c>
      <c r="K104" s="79">
        <v>44481</v>
      </c>
      <c r="L104" s="79">
        <f>SUM(J104:K104)</f>
        <v>71908</v>
      </c>
    </row>
    <row r="105" spans="1:12" ht="12.75">
      <c r="A105" s="46" t="s">
        <v>14</v>
      </c>
      <c r="B105" s="50">
        <v>47</v>
      </c>
      <c r="C105" s="2" t="s">
        <v>34</v>
      </c>
      <c r="D105" s="79">
        <f aca="true" t="shared" si="20" ref="D105:L105">SUM(D104:D104)</f>
        <v>40042</v>
      </c>
      <c r="E105" s="79">
        <f t="shared" si="20"/>
        <v>28342</v>
      </c>
      <c r="F105" s="79">
        <f>SUM(F104:F104)</f>
        <v>22396</v>
      </c>
      <c r="G105" s="79">
        <f>SUM(G104:G104)</f>
        <v>35633</v>
      </c>
      <c r="H105" s="79">
        <f t="shared" si="20"/>
        <v>29862</v>
      </c>
      <c r="I105" s="79">
        <f t="shared" si="20"/>
        <v>35633</v>
      </c>
      <c r="J105" s="79">
        <f t="shared" si="20"/>
        <v>27427</v>
      </c>
      <c r="K105" s="79">
        <f t="shared" si="20"/>
        <v>44481</v>
      </c>
      <c r="L105" s="79">
        <f t="shared" si="20"/>
        <v>71908</v>
      </c>
    </row>
    <row r="106" spans="1:12" ht="9.75" customHeight="1">
      <c r="A106" s="46"/>
      <c r="B106" s="50"/>
      <c r="C106" s="2"/>
      <c r="D106" s="38"/>
      <c r="E106" s="38"/>
      <c r="F106" s="38"/>
      <c r="G106" s="38"/>
      <c r="H106" s="38"/>
      <c r="I106" s="38"/>
      <c r="J106" s="38"/>
      <c r="K106" s="38"/>
      <c r="L106" s="38"/>
    </row>
    <row r="107" spans="1:12" ht="12.75">
      <c r="A107" s="46"/>
      <c r="B107" s="50">
        <v>48</v>
      </c>
      <c r="C107" s="2" t="s">
        <v>36</v>
      </c>
      <c r="D107" s="51"/>
      <c r="E107" s="51"/>
      <c r="F107" s="51"/>
      <c r="G107" s="51"/>
      <c r="H107" s="51"/>
      <c r="I107" s="51"/>
      <c r="J107" s="51"/>
      <c r="K107" s="51"/>
      <c r="L107" s="51"/>
    </row>
    <row r="108" spans="1:12" ht="12.75">
      <c r="A108" s="46"/>
      <c r="B108" s="52" t="s">
        <v>47</v>
      </c>
      <c r="C108" s="2" t="s">
        <v>18</v>
      </c>
      <c r="D108" s="77">
        <v>93096</v>
      </c>
      <c r="E108" s="77">
        <v>187207</v>
      </c>
      <c r="F108" s="77">
        <v>62867</v>
      </c>
      <c r="G108" s="77">
        <v>174118</v>
      </c>
      <c r="H108" s="77">
        <v>83825</v>
      </c>
      <c r="I108" s="77">
        <v>174118</v>
      </c>
      <c r="J108" s="77">
        <v>58067</v>
      </c>
      <c r="K108" s="77">
        <v>250230</v>
      </c>
      <c r="L108" s="77">
        <f>SUM(J108:K108)</f>
        <v>308297</v>
      </c>
    </row>
    <row r="109" spans="1:12" ht="12.75">
      <c r="A109" s="46" t="s">
        <v>14</v>
      </c>
      <c r="B109" s="50">
        <v>48</v>
      </c>
      <c r="C109" s="2" t="s">
        <v>36</v>
      </c>
      <c r="D109" s="78">
        <f aca="true" t="shared" si="21" ref="D109:L109">SUM(D108:D108)</f>
        <v>93096</v>
      </c>
      <c r="E109" s="78">
        <f t="shared" si="21"/>
        <v>187207</v>
      </c>
      <c r="F109" s="78">
        <f>SUM(F108:F108)</f>
        <v>62867</v>
      </c>
      <c r="G109" s="78">
        <f>SUM(G108:G108)</f>
        <v>174118</v>
      </c>
      <c r="H109" s="78">
        <f t="shared" si="21"/>
        <v>83825</v>
      </c>
      <c r="I109" s="78">
        <f t="shared" si="21"/>
        <v>174118</v>
      </c>
      <c r="J109" s="78">
        <f t="shared" si="21"/>
        <v>58067</v>
      </c>
      <c r="K109" s="78">
        <f t="shared" si="21"/>
        <v>250230</v>
      </c>
      <c r="L109" s="78">
        <f t="shared" si="21"/>
        <v>308297</v>
      </c>
    </row>
    <row r="110" spans="1:12" ht="12.75">
      <c r="A110" s="46" t="s">
        <v>14</v>
      </c>
      <c r="B110" s="50">
        <v>63</v>
      </c>
      <c r="C110" s="2" t="s">
        <v>43</v>
      </c>
      <c r="D110" s="79">
        <f aca="true" t="shared" si="22" ref="D110:L110">D109+D105+D101+D97</f>
        <v>388216</v>
      </c>
      <c r="E110" s="79">
        <f t="shared" si="22"/>
        <v>616159</v>
      </c>
      <c r="F110" s="79">
        <f>F109+F105+F101+F97</f>
        <v>239103</v>
      </c>
      <c r="G110" s="79">
        <f>G109+G105+G101+G97</f>
        <v>547384</v>
      </c>
      <c r="H110" s="79">
        <f t="shared" si="22"/>
        <v>318809</v>
      </c>
      <c r="I110" s="79">
        <f t="shared" si="22"/>
        <v>547384</v>
      </c>
      <c r="J110" s="79">
        <f t="shared" si="22"/>
        <v>234774</v>
      </c>
      <c r="K110" s="79">
        <f t="shared" si="22"/>
        <v>800522</v>
      </c>
      <c r="L110" s="79">
        <f t="shared" si="22"/>
        <v>1035296</v>
      </c>
    </row>
    <row r="111" spans="1:12" ht="12.75">
      <c r="A111" s="46" t="s">
        <v>14</v>
      </c>
      <c r="B111" s="49">
        <v>1.198</v>
      </c>
      <c r="C111" s="48" t="s">
        <v>19</v>
      </c>
      <c r="D111" s="78">
        <f aca="true" t="shared" si="23" ref="D111:L111">D92+D74+D110</f>
        <v>812985</v>
      </c>
      <c r="E111" s="78">
        <f t="shared" si="23"/>
        <v>1540193</v>
      </c>
      <c r="F111" s="78">
        <f>F92+F74+F110</f>
        <v>447083</v>
      </c>
      <c r="G111" s="78">
        <f>G92+G74+G110</f>
        <v>1365604</v>
      </c>
      <c r="H111" s="78">
        <f t="shared" si="23"/>
        <v>596100</v>
      </c>
      <c r="I111" s="78">
        <f t="shared" si="23"/>
        <v>1365604</v>
      </c>
      <c r="J111" s="78">
        <f t="shared" si="23"/>
        <v>486200</v>
      </c>
      <c r="K111" s="78">
        <f t="shared" si="23"/>
        <v>1563563</v>
      </c>
      <c r="L111" s="78">
        <f t="shared" si="23"/>
        <v>2049763</v>
      </c>
    </row>
    <row r="112" spans="1:12" ht="12.75">
      <c r="A112" s="46" t="s">
        <v>14</v>
      </c>
      <c r="B112" s="47">
        <v>2202</v>
      </c>
      <c r="C112" s="48" t="s">
        <v>28</v>
      </c>
      <c r="D112" s="86">
        <f aca="true" t="shared" si="24" ref="D112:L112">D111</f>
        <v>812985</v>
      </c>
      <c r="E112" s="86">
        <f t="shared" si="24"/>
        <v>1540193</v>
      </c>
      <c r="F112" s="86">
        <f>F111</f>
        <v>447083</v>
      </c>
      <c r="G112" s="75">
        <f>G111</f>
        <v>1365604</v>
      </c>
      <c r="H112" s="86">
        <f t="shared" si="24"/>
        <v>596100</v>
      </c>
      <c r="I112" s="86">
        <f t="shared" si="24"/>
        <v>1365604</v>
      </c>
      <c r="J112" s="86">
        <f t="shared" si="24"/>
        <v>486200</v>
      </c>
      <c r="K112" s="75">
        <f t="shared" si="24"/>
        <v>1563563</v>
      </c>
      <c r="L112" s="75">
        <f t="shared" si="24"/>
        <v>2049763</v>
      </c>
    </row>
    <row r="113" spans="1:12" ht="9.75" customHeight="1">
      <c r="A113" s="35"/>
      <c r="B113" s="36"/>
      <c r="C113" s="37"/>
      <c r="D113" s="38"/>
      <c r="E113" s="38"/>
      <c r="F113" s="38"/>
      <c r="G113" s="38"/>
      <c r="H113" s="38"/>
      <c r="I113" s="38"/>
      <c r="J113" s="38"/>
      <c r="K113" s="38"/>
      <c r="L113" s="38"/>
    </row>
    <row r="114" spans="1:12" ht="12.75">
      <c r="A114" s="61" t="s">
        <v>16</v>
      </c>
      <c r="B114" s="47">
        <v>2505</v>
      </c>
      <c r="C114" s="48" t="s">
        <v>3</v>
      </c>
      <c r="D114" s="51"/>
      <c r="E114" s="51"/>
      <c r="F114" s="51"/>
      <c r="G114" s="51"/>
      <c r="H114" s="51"/>
      <c r="I114" s="51"/>
      <c r="J114" s="51"/>
      <c r="K114" s="51"/>
      <c r="L114" s="51"/>
    </row>
    <row r="115" spans="1:12" ht="12.75">
      <c r="A115" s="61"/>
      <c r="B115" s="59">
        <v>1</v>
      </c>
      <c r="C115" s="2" t="s">
        <v>68</v>
      </c>
      <c r="D115" s="51"/>
      <c r="E115" s="51"/>
      <c r="F115" s="51"/>
      <c r="G115" s="51"/>
      <c r="H115" s="51"/>
      <c r="I115" s="51"/>
      <c r="J115" s="51"/>
      <c r="K115" s="51"/>
      <c r="L115" s="51"/>
    </row>
    <row r="116" spans="1:12" ht="27" customHeight="1">
      <c r="A116" s="41"/>
      <c r="B116" s="42">
        <v>1.196</v>
      </c>
      <c r="C116" s="43" t="s">
        <v>20</v>
      </c>
      <c r="D116" s="63"/>
      <c r="E116" s="63"/>
      <c r="F116" s="63"/>
      <c r="G116" s="63"/>
      <c r="H116" s="63"/>
      <c r="I116" s="63"/>
      <c r="J116" s="63"/>
      <c r="K116" s="63"/>
      <c r="L116" s="63"/>
    </row>
    <row r="117" spans="1:12" ht="12.75">
      <c r="A117" s="41"/>
      <c r="B117" s="132" t="s">
        <v>17</v>
      </c>
      <c r="C117" s="41" t="s">
        <v>18</v>
      </c>
      <c r="D117" s="98">
        <v>300</v>
      </c>
      <c r="E117" s="96">
        <v>0</v>
      </c>
      <c r="F117" s="96">
        <v>0</v>
      </c>
      <c r="G117" s="96">
        <v>0</v>
      </c>
      <c r="H117" s="96">
        <v>0</v>
      </c>
      <c r="I117" s="96">
        <v>0</v>
      </c>
      <c r="J117" s="96">
        <v>0</v>
      </c>
      <c r="K117" s="96">
        <v>0</v>
      </c>
      <c r="L117" s="96">
        <f>SUM(J117:K117)</f>
        <v>0</v>
      </c>
    </row>
    <row r="118" spans="1:12" ht="27" customHeight="1">
      <c r="A118" s="41" t="s">
        <v>14</v>
      </c>
      <c r="B118" s="42">
        <v>1.196</v>
      </c>
      <c r="C118" s="43" t="s">
        <v>20</v>
      </c>
      <c r="D118" s="98">
        <f aca="true" t="shared" si="25" ref="D118:K118">D117</f>
        <v>300</v>
      </c>
      <c r="E118" s="96">
        <f t="shared" si="25"/>
        <v>0</v>
      </c>
      <c r="F118" s="96">
        <f>F117</f>
        <v>0</v>
      </c>
      <c r="G118" s="96">
        <f>G117</f>
        <v>0</v>
      </c>
      <c r="H118" s="96">
        <f t="shared" si="25"/>
        <v>0</v>
      </c>
      <c r="I118" s="96">
        <f t="shared" si="25"/>
        <v>0</v>
      </c>
      <c r="J118" s="96">
        <f t="shared" si="25"/>
        <v>0</v>
      </c>
      <c r="K118" s="96">
        <f t="shared" si="25"/>
        <v>0</v>
      </c>
      <c r="L118" s="96">
        <f>SUM(J118:K118)</f>
        <v>0</v>
      </c>
    </row>
    <row r="119" spans="1:12" ht="9.75" customHeight="1">
      <c r="A119" s="41"/>
      <c r="B119" s="44"/>
      <c r="C119" s="43"/>
      <c r="D119" s="51"/>
      <c r="E119" s="51"/>
      <c r="F119" s="51"/>
      <c r="G119" s="51"/>
      <c r="H119" s="51"/>
      <c r="I119" s="51"/>
      <c r="J119" s="51"/>
      <c r="K119" s="51"/>
      <c r="L119" s="51"/>
    </row>
    <row r="120" spans="1:12" ht="12.75">
      <c r="A120" s="41"/>
      <c r="B120" s="42">
        <v>1.198</v>
      </c>
      <c r="C120" s="43" t="s">
        <v>19</v>
      </c>
      <c r="D120" s="51"/>
      <c r="E120" s="51"/>
      <c r="F120" s="51"/>
      <c r="G120" s="51"/>
      <c r="H120" s="51"/>
      <c r="I120" s="51"/>
      <c r="J120" s="51"/>
      <c r="K120" s="51"/>
      <c r="L120" s="51"/>
    </row>
    <row r="121" spans="1:12" ht="12.75">
      <c r="A121" s="41"/>
      <c r="B121" s="132" t="s">
        <v>17</v>
      </c>
      <c r="C121" s="41" t="s">
        <v>18</v>
      </c>
      <c r="D121" s="133">
        <v>700</v>
      </c>
      <c r="E121" s="93">
        <v>0</v>
      </c>
      <c r="F121" s="93">
        <v>0</v>
      </c>
      <c r="G121" s="93">
        <v>0</v>
      </c>
      <c r="H121" s="93">
        <v>0</v>
      </c>
      <c r="I121" s="93">
        <v>0</v>
      </c>
      <c r="J121" s="93">
        <v>0</v>
      </c>
      <c r="K121" s="93">
        <v>0</v>
      </c>
      <c r="L121" s="93">
        <f>SUM(J121:K121)</f>
        <v>0</v>
      </c>
    </row>
    <row r="122" spans="1:12" ht="12.75">
      <c r="A122" s="41" t="s">
        <v>14</v>
      </c>
      <c r="B122" s="42">
        <v>1.198</v>
      </c>
      <c r="C122" s="43" t="s">
        <v>19</v>
      </c>
      <c r="D122" s="86">
        <f aca="true" t="shared" si="26" ref="D122:K122">D121</f>
        <v>700</v>
      </c>
      <c r="E122" s="87">
        <f t="shared" si="26"/>
        <v>0</v>
      </c>
      <c r="F122" s="87">
        <f>F121</f>
        <v>0</v>
      </c>
      <c r="G122" s="87">
        <f>G121</f>
        <v>0</v>
      </c>
      <c r="H122" s="87">
        <f t="shared" si="26"/>
        <v>0</v>
      </c>
      <c r="I122" s="87">
        <f t="shared" si="26"/>
        <v>0</v>
      </c>
      <c r="J122" s="87">
        <f t="shared" si="26"/>
        <v>0</v>
      </c>
      <c r="K122" s="87">
        <f t="shared" si="26"/>
        <v>0</v>
      </c>
      <c r="L122" s="87">
        <f>SUM(J122:K122)</f>
        <v>0</v>
      </c>
    </row>
    <row r="123" spans="1:12" ht="12.75">
      <c r="A123" s="61" t="s">
        <v>14</v>
      </c>
      <c r="B123" s="59">
        <v>1</v>
      </c>
      <c r="C123" s="2" t="s">
        <v>68</v>
      </c>
      <c r="D123" s="86">
        <f aca="true" t="shared" si="27" ref="D123:L123">D118+D122</f>
        <v>1000</v>
      </c>
      <c r="E123" s="87">
        <f t="shared" si="27"/>
        <v>0</v>
      </c>
      <c r="F123" s="87">
        <f>F118+F122</f>
        <v>0</v>
      </c>
      <c r="G123" s="87">
        <f>G118+G122</f>
        <v>0</v>
      </c>
      <c r="H123" s="87">
        <f t="shared" si="27"/>
        <v>0</v>
      </c>
      <c r="I123" s="87">
        <f t="shared" si="27"/>
        <v>0</v>
      </c>
      <c r="J123" s="87">
        <f t="shared" si="27"/>
        <v>0</v>
      </c>
      <c r="K123" s="87">
        <f t="shared" si="27"/>
        <v>0</v>
      </c>
      <c r="L123" s="87">
        <f t="shared" si="27"/>
        <v>0</v>
      </c>
    </row>
    <row r="124" spans="1:12" ht="12.75">
      <c r="A124" s="61" t="s">
        <v>14</v>
      </c>
      <c r="B124" s="47">
        <v>2505</v>
      </c>
      <c r="C124" s="48" t="s">
        <v>3</v>
      </c>
      <c r="D124" s="78">
        <f>D123</f>
        <v>1000</v>
      </c>
      <c r="E124" s="88">
        <f aca="true" t="shared" si="28" ref="E124:L124">E123</f>
        <v>0</v>
      </c>
      <c r="F124" s="88">
        <f t="shared" si="28"/>
        <v>0</v>
      </c>
      <c r="G124" s="88">
        <f t="shared" si="28"/>
        <v>0</v>
      </c>
      <c r="H124" s="88">
        <f t="shared" si="28"/>
        <v>0</v>
      </c>
      <c r="I124" s="88">
        <f t="shared" si="28"/>
        <v>0</v>
      </c>
      <c r="J124" s="88">
        <f t="shared" si="28"/>
        <v>0</v>
      </c>
      <c r="K124" s="88">
        <f t="shared" si="28"/>
        <v>0</v>
      </c>
      <c r="L124" s="88">
        <f t="shared" si="28"/>
        <v>0</v>
      </c>
    </row>
    <row r="125" spans="1:12" ht="9.75" customHeight="1">
      <c r="A125" s="61"/>
      <c r="B125" s="47"/>
      <c r="C125" s="2"/>
      <c r="D125" s="38"/>
      <c r="E125" s="38"/>
      <c r="F125" s="38"/>
      <c r="G125" s="38"/>
      <c r="H125" s="38"/>
      <c r="I125" s="38"/>
      <c r="J125" s="38"/>
      <c r="K125" s="38"/>
      <c r="L125" s="38"/>
    </row>
    <row r="126" spans="1:12" ht="12.75">
      <c r="A126" s="61" t="s">
        <v>16</v>
      </c>
      <c r="B126" s="47">
        <v>2515</v>
      </c>
      <c r="C126" s="48" t="s">
        <v>4</v>
      </c>
      <c r="D126" s="51"/>
      <c r="E126" s="51"/>
      <c r="F126" s="51"/>
      <c r="G126" s="51"/>
      <c r="H126" s="51"/>
      <c r="I126" s="51"/>
      <c r="J126" s="51"/>
      <c r="K126" s="51"/>
      <c r="L126" s="51"/>
    </row>
    <row r="127" spans="1:12" ht="12.75">
      <c r="A127" s="61"/>
      <c r="B127" s="65">
        <v>0.101</v>
      </c>
      <c r="C127" s="48" t="s">
        <v>69</v>
      </c>
      <c r="D127" s="51"/>
      <c r="E127" s="51"/>
      <c r="F127" s="51"/>
      <c r="G127" s="51"/>
      <c r="H127" s="51"/>
      <c r="I127" s="51"/>
      <c r="J127" s="51"/>
      <c r="K127" s="51"/>
      <c r="L127" s="51"/>
    </row>
    <row r="128" spans="1:12" ht="12.75">
      <c r="A128" s="61"/>
      <c r="B128" s="66">
        <v>0.44</v>
      </c>
      <c r="C128" s="2" t="s">
        <v>67</v>
      </c>
      <c r="D128" s="51"/>
      <c r="E128" s="51"/>
      <c r="F128" s="51"/>
      <c r="G128" s="51"/>
      <c r="H128" s="51"/>
      <c r="I128" s="51"/>
      <c r="J128" s="51"/>
      <c r="K128" s="51"/>
      <c r="L128" s="51"/>
    </row>
    <row r="129" spans="1:12" ht="12.75">
      <c r="A129" s="61"/>
      <c r="B129" s="52" t="s">
        <v>70</v>
      </c>
      <c r="C129" s="2" t="s">
        <v>53</v>
      </c>
      <c r="D129" s="133">
        <v>62916</v>
      </c>
      <c r="E129" s="83">
        <v>8845</v>
      </c>
      <c r="F129" s="133">
        <v>15021</v>
      </c>
      <c r="G129" s="6">
        <v>10423</v>
      </c>
      <c r="H129" s="133">
        <v>15021</v>
      </c>
      <c r="I129" s="83">
        <v>9382</v>
      </c>
      <c r="J129" s="133">
        <v>15381</v>
      </c>
      <c r="K129" s="6">
        <v>11645</v>
      </c>
      <c r="L129" s="6">
        <f aca="true" t="shared" si="29" ref="L129:L138">SUM(J129:K129)</f>
        <v>27026</v>
      </c>
    </row>
    <row r="130" spans="1:12" ht="12.75">
      <c r="A130" s="61"/>
      <c r="B130" s="134" t="s">
        <v>71</v>
      </c>
      <c r="C130" s="2" t="s">
        <v>55</v>
      </c>
      <c r="D130" s="133">
        <v>388</v>
      </c>
      <c r="E130" s="83">
        <v>171</v>
      </c>
      <c r="F130" s="133">
        <v>1</v>
      </c>
      <c r="G130" s="6">
        <v>171</v>
      </c>
      <c r="H130" s="133">
        <v>1</v>
      </c>
      <c r="I130" s="83">
        <v>171</v>
      </c>
      <c r="J130" s="133">
        <v>1</v>
      </c>
      <c r="K130" s="6">
        <v>200</v>
      </c>
      <c r="L130" s="6">
        <f t="shared" si="29"/>
        <v>201</v>
      </c>
    </row>
    <row r="131" spans="1:12" ht="12.75">
      <c r="A131" s="61"/>
      <c r="B131" s="134" t="s">
        <v>72</v>
      </c>
      <c r="C131" s="2" t="s">
        <v>57</v>
      </c>
      <c r="D131" s="133">
        <v>1199</v>
      </c>
      <c r="E131" s="83">
        <v>695</v>
      </c>
      <c r="F131" s="133">
        <v>1</v>
      </c>
      <c r="G131" s="6">
        <v>700</v>
      </c>
      <c r="H131" s="133">
        <v>1</v>
      </c>
      <c r="I131" s="83">
        <v>700</v>
      </c>
      <c r="J131" s="133">
        <v>1</v>
      </c>
      <c r="K131" s="6">
        <v>700</v>
      </c>
      <c r="L131" s="6">
        <f t="shared" si="29"/>
        <v>701</v>
      </c>
    </row>
    <row r="132" spans="1:12" ht="12.75">
      <c r="A132" s="61"/>
      <c r="B132" s="134" t="s">
        <v>73</v>
      </c>
      <c r="C132" s="2" t="s">
        <v>49</v>
      </c>
      <c r="D132" s="103">
        <v>8650</v>
      </c>
      <c r="E132" s="81">
        <v>0</v>
      </c>
      <c r="F132" s="103">
        <v>1</v>
      </c>
      <c r="G132" s="81">
        <v>0</v>
      </c>
      <c r="H132" s="103">
        <v>6561</v>
      </c>
      <c r="I132" s="81">
        <v>0</v>
      </c>
      <c r="J132" s="103">
        <v>1</v>
      </c>
      <c r="K132" s="81">
        <v>0</v>
      </c>
      <c r="L132" s="77">
        <f t="shared" si="29"/>
        <v>1</v>
      </c>
    </row>
    <row r="133" spans="1:12" ht="12.75">
      <c r="A133" s="61"/>
      <c r="B133" s="134" t="s">
        <v>74</v>
      </c>
      <c r="C133" s="2" t="s">
        <v>75</v>
      </c>
      <c r="D133" s="95">
        <v>0</v>
      </c>
      <c r="E133" s="81">
        <v>0</v>
      </c>
      <c r="F133" s="95">
        <v>0</v>
      </c>
      <c r="G133" s="81">
        <v>0</v>
      </c>
      <c r="H133" s="95">
        <v>0</v>
      </c>
      <c r="I133" s="81">
        <v>0</v>
      </c>
      <c r="J133" s="95">
        <v>0</v>
      </c>
      <c r="K133" s="81">
        <v>0</v>
      </c>
      <c r="L133" s="81">
        <f t="shared" si="29"/>
        <v>0</v>
      </c>
    </row>
    <row r="134" spans="1:12" ht="25.5">
      <c r="A134" s="64"/>
      <c r="B134" s="135" t="s">
        <v>76</v>
      </c>
      <c r="C134" s="55" t="s">
        <v>77</v>
      </c>
      <c r="D134" s="96">
        <v>0</v>
      </c>
      <c r="E134" s="82">
        <v>0</v>
      </c>
      <c r="F134" s="98">
        <v>5000</v>
      </c>
      <c r="G134" s="82">
        <v>0</v>
      </c>
      <c r="H134" s="98">
        <v>1113</v>
      </c>
      <c r="I134" s="82">
        <v>0</v>
      </c>
      <c r="J134" s="98">
        <v>2500</v>
      </c>
      <c r="K134" s="82">
        <v>0</v>
      </c>
      <c r="L134" s="79">
        <f t="shared" si="29"/>
        <v>2500</v>
      </c>
    </row>
    <row r="135" spans="1:12" ht="12.75">
      <c r="A135" s="61"/>
      <c r="B135" s="134" t="s">
        <v>78</v>
      </c>
      <c r="C135" s="2" t="s">
        <v>79</v>
      </c>
      <c r="D135" s="103">
        <v>5000</v>
      </c>
      <c r="E135" s="81">
        <v>0</v>
      </c>
      <c r="F135" s="103">
        <v>80000</v>
      </c>
      <c r="G135" s="81">
        <v>0</v>
      </c>
      <c r="H135" s="103">
        <v>3446</v>
      </c>
      <c r="I135" s="81">
        <v>0</v>
      </c>
      <c r="J135" s="103">
        <v>20000</v>
      </c>
      <c r="K135" s="81">
        <v>0</v>
      </c>
      <c r="L135" s="77">
        <f t="shared" si="29"/>
        <v>20000</v>
      </c>
    </row>
    <row r="136" spans="1:12" ht="25.5">
      <c r="A136" s="61"/>
      <c r="B136" s="134" t="s">
        <v>134</v>
      </c>
      <c r="C136" s="2" t="s">
        <v>135</v>
      </c>
      <c r="D136" s="95">
        <v>0</v>
      </c>
      <c r="E136" s="81">
        <v>0</v>
      </c>
      <c r="F136" s="103">
        <v>4240</v>
      </c>
      <c r="G136" s="81">
        <v>0</v>
      </c>
      <c r="H136" s="103">
        <v>4240</v>
      </c>
      <c r="I136" s="81">
        <v>0</v>
      </c>
      <c r="J136" s="95">
        <v>0</v>
      </c>
      <c r="K136" s="81">
        <v>0</v>
      </c>
      <c r="L136" s="81">
        <f t="shared" si="29"/>
        <v>0</v>
      </c>
    </row>
    <row r="137" spans="1:12" ht="25.5">
      <c r="A137" s="61"/>
      <c r="B137" s="134" t="s">
        <v>136</v>
      </c>
      <c r="C137" s="2" t="s">
        <v>147</v>
      </c>
      <c r="D137" s="93">
        <v>0</v>
      </c>
      <c r="E137" s="91">
        <v>0</v>
      </c>
      <c r="F137" s="133">
        <v>800000</v>
      </c>
      <c r="G137" s="91">
        <v>0</v>
      </c>
      <c r="H137" s="133">
        <v>370038</v>
      </c>
      <c r="I137" s="91">
        <v>0</v>
      </c>
      <c r="J137" s="133">
        <v>700000</v>
      </c>
      <c r="K137" s="91">
        <v>0</v>
      </c>
      <c r="L137" s="83">
        <f t="shared" si="29"/>
        <v>700000</v>
      </c>
    </row>
    <row r="138" spans="1:12" ht="25.5">
      <c r="A138" s="61"/>
      <c r="B138" s="134" t="s">
        <v>137</v>
      </c>
      <c r="C138" s="2" t="s">
        <v>138</v>
      </c>
      <c r="D138" s="93">
        <v>0</v>
      </c>
      <c r="E138" s="91">
        <v>0</v>
      </c>
      <c r="F138" s="133">
        <v>1</v>
      </c>
      <c r="G138" s="91">
        <v>0</v>
      </c>
      <c r="H138" s="133">
        <v>1</v>
      </c>
      <c r="I138" s="91">
        <v>0</v>
      </c>
      <c r="J138" s="133">
        <v>1</v>
      </c>
      <c r="K138" s="91">
        <v>0</v>
      </c>
      <c r="L138" s="83">
        <f t="shared" si="29"/>
        <v>1</v>
      </c>
    </row>
    <row r="139" spans="1:12" ht="12.75">
      <c r="A139" s="61" t="s">
        <v>14</v>
      </c>
      <c r="B139" s="66">
        <v>0.44</v>
      </c>
      <c r="C139" s="2" t="s">
        <v>67</v>
      </c>
      <c r="D139" s="86">
        <f aca="true" t="shared" si="30" ref="D139:I139">SUM(D129:D138)</f>
        <v>78153</v>
      </c>
      <c r="E139" s="86">
        <f t="shared" si="30"/>
        <v>9711</v>
      </c>
      <c r="F139" s="86">
        <f>SUM(F129:F138)</f>
        <v>904265</v>
      </c>
      <c r="G139" s="86">
        <f>SUM(G129:G138)</f>
        <v>11294</v>
      </c>
      <c r="H139" s="86">
        <f t="shared" si="30"/>
        <v>400422</v>
      </c>
      <c r="I139" s="86">
        <f t="shared" si="30"/>
        <v>10253</v>
      </c>
      <c r="J139" s="86">
        <f>SUM(J129:J138)</f>
        <v>737885</v>
      </c>
      <c r="K139" s="86">
        <f>SUM(K129:K138)</f>
        <v>12545</v>
      </c>
      <c r="L139" s="86">
        <f>SUM(L129:L138)</f>
        <v>750430</v>
      </c>
    </row>
    <row r="140" spans="1:12" ht="12.75" customHeight="1">
      <c r="A140" s="61"/>
      <c r="B140" s="66"/>
      <c r="C140" s="2"/>
      <c r="D140" s="63"/>
      <c r="E140" s="63"/>
      <c r="F140" s="63"/>
      <c r="G140" s="63"/>
      <c r="H140" s="63"/>
      <c r="I140" s="63"/>
      <c r="J140" s="63"/>
      <c r="K140" s="63"/>
      <c r="L140" s="63"/>
    </row>
    <row r="141" spans="1:12" ht="12.75" customHeight="1">
      <c r="A141" s="61"/>
      <c r="B141" s="66">
        <v>0.45</v>
      </c>
      <c r="C141" s="2" t="s">
        <v>30</v>
      </c>
      <c r="D141" s="51"/>
      <c r="E141" s="6"/>
      <c r="F141" s="51"/>
      <c r="G141" s="6"/>
      <c r="H141" s="51"/>
      <c r="I141" s="6"/>
      <c r="J141" s="51"/>
      <c r="K141" s="6"/>
      <c r="L141" s="6"/>
    </row>
    <row r="142" spans="1:12" ht="12.75" customHeight="1">
      <c r="A142" s="61"/>
      <c r="B142" s="52" t="s">
        <v>80</v>
      </c>
      <c r="C142" s="2" t="s">
        <v>53</v>
      </c>
      <c r="D142" s="83">
        <v>3996</v>
      </c>
      <c r="E142" s="91">
        <v>0</v>
      </c>
      <c r="F142" s="133">
        <v>3998</v>
      </c>
      <c r="G142" s="91">
        <v>0</v>
      </c>
      <c r="H142" s="133">
        <v>5898</v>
      </c>
      <c r="I142" s="91">
        <v>0</v>
      </c>
      <c r="J142" s="133">
        <v>3866</v>
      </c>
      <c r="K142" s="91">
        <v>0</v>
      </c>
      <c r="L142" s="83">
        <f>SUM(J142:K142)</f>
        <v>3866</v>
      </c>
    </row>
    <row r="143" spans="1:12" ht="12.75" customHeight="1">
      <c r="A143" s="61"/>
      <c r="B143" s="134" t="s">
        <v>81</v>
      </c>
      <c r="C143" s="2" t="s">
        <v>55</v>
      </c>
      <c r="D143" s="83">
        <v>150</v>
      </c>
      <c r="E143" s="91">
        <v>0</v>
      </c>
      <c r="F143" s="133">
        <v>1</v>
      </c>
      <c r="G143" s="91">
        <v>0</v>
      </c>
      <c r="H143" s="133">
        <v>1</v>
      </c>
      <c r="I143" s="91">
        <v>0</v>
      </c>
      <c r="J143" s="133">
        <v>1</v>
      </c>
      <c r="K143" s="91">
        <v>0</v>
      </c>
      <c r="L143" s="83">
        <f>SUM(J143:K143)</f>
        <v>1</v>
      </c>
    </row>
    <row r="144" spans="1:12" ht="12.75" customHeight="1">
      <c r="A144" s="61"/>
      <c r="B144" s="134" t="s">
        <v>82</v>
      </c>
      <c r="C144" s="2" t="s">
        <v>57</v>
      </c>
      <c r="D144" s="83">
        <v>838</v>
      </c>
      <c r="E144" s="91">
        <v>0</v>
      </c>
      <c r="F144" s="133">
        <v>1</v>
      </c>
      <c r="G144" s="91">
        <v>0</v>
      </c>
      <c r="H144" s="133">
        <v>1</v>
      </c>
      <c r="I144" s="91">
        <v>0</v>
      </c>
      <c r="J144" s="133">
        <v>1</v>
      </c>
      <c r="K144" s="91">
        <v>0</v>
      </c>
      <c r="L144" s="83">
        <f>SUM(J144:K144)</f>
        <v>1</v>
      </c>
    </row>
    <row r="145" spans="1:12" ht="12.75" customHeight="1">
      <c r="A145" s="61" t="s">
        <v>14</v>
      </c>
      <c r="B145" s="66">
        <v>0.45</v>
      </c>
      <c r="C145" s="2" t="s">
        <v>30</v>
      </c>
      <c r="D145" s="86">
        <f aca="true" t="shared" si="31" ref="D145:L145">SUM(D142:D144)</f>
        <v>4984</v>
      </c>
      <c r="E145" s="87">
        <f t="shared" si="31"/>
        <v>0</v>
      </c>
      <c r="F145" s="86">
        <f>SUM(F142:F144)</f>
        <v>4000</v>
      </c>
      <c r="G145" s="87">
        <f>SUM(G142:G144)</f>
        <v>0</v>
      </c>
      <c r="H145" s="86">
        <f t="shared" si="31"/>
        <v>5900</v>
      </c>
      <c r="I145" s="87">
        <f t="shared" si="31"/>
        <v>0</v>
      </c>
      <c r="J145" s="86">
        <f t="shared" si="31"/>
        <v>3868</v>
      </c>
      <c r="K145" s="87">
        <f t="shared" si="31"/>
        <v>0</v>
      </c>
      <c r="L145" s="86">
        <f t="shared" si="31"/>
        <v>3868</v>
      </c>
    </row>
    <row r="146" spans="1:12" ht="12.75" customHeight="1">
      <c r="A146" s="61"/>
      <c r="B146" s="66"/>
      <c r="C146" s="2"/>
      <c r="D146" s="63"/>
      <c r="E146" s="63"/>
      <c r="F146" s="63"/>
      <c r="G146" s="63"/>
      <c r="H146" s="63"/>
      <c r="I146" s="63"/>
      <c r="J146" s="63"/>
      <c r="K146" s="63"/>
      <c r="L146" s="63"/>
    </row>
    <row r="147" spans="1:12" ht="12.75" customHeight="1">
      <c r="A147" s="61"/>
      <c r="B147" s="66">
        <v>0.46</v>
      </c>
      <c r="C147" s="2" t="s">
        <v>32</v>
      </c>
      <c r="D147" s="51"/>
      <c r="E147" s="6"/>
      <c r="F147" s="51"/>
      <c r="G147" s="6"/>
      <c r="H147" s="51"/>
      <c r="I147" s="6"/>
      <c r="J147" s="51"/>
      <c r="K147" s="6"/>
      <c r="L147" s="6"/>
    </row>
    <row r="148" spans="1:12" ht="12.75" customHeight="1">
      <c r="A148" s="61"/>
      <c r="B148" s="52" t="s">
        <v>83</v>
      </c>
      <c r="C148" s="2" t="s">
        <v>53</v>
      </c>
      <c r="D148" s="77">
        <v>7484</v>
      </c>
      <c r="E148" s="77">
        <v>567</v>
      </c>
      <c r="F148" s="103">
        <v>4998</v>
      </c>
      <c r="G148" s="38">
        <v>570</v>
      </c>
      <c r="H148" s="103">
        <v>4998</v>
      </c>
      <c r="I148" s="77">
        <v>100</v>
      </c>
      <c r="J148" s="103">
        <v>3309</v>
      </c>
      <c r="K148" s="38">
        <v>995</v>
      </c>
      <c r="L148" s="38">
        <f>SUM(J148:K148)</f>
        <v>4304</v>
      </c>
    </row>
    <row r="149" spans="1:12" ht="12.75" customHeight="1">
      <c r="A149" s="61"/>
      <c r="B149" s="134" t="s">
        <v>84</v>
      </c>
      <c r="C149" s="2" t="s">
        <v>55</v>
      </c>
      <c r="D149" s="77">
        <v>147</v>
      </c>
      <c r="E149" s="77">
        <v>38</v>
      </c>
      <c r="F149" s="103">
        <v>1</v>
      </c>
      <c r="G149" s="38">
        <v>36</v>
      </c>
      <c r="H149" s="103">
        <v>1</v>
      </c>
      <c r="I149" s="77">
        <v>36</v>
      </c>
      <c r="J149" s="103">
        <v>1</v>
      </c>
      <c r="K149" s="38">
        <v>40</v>
      </c>
      <c r="L149" s="38">
        <f>SUM(J149:K149)</f>
        <v>41</v>
      </c>
    </row>
    <row r="150" spans="1:12" ht="12.75" customHeight="1">
      <c r="A150" s="61"/>
      <c r="B150" s="134" t="s">
        <v>85</v>
      </c>
      <c r="C150" s="2" t="s">
        <v>57</v>
      </c>
      <c r="D150" s="77">
        <v>101</v>
      </c>
      <c r="E150" s="77">
        <v>43</v>
      </c>
      <c r="F150" s="103">
        <v>1</v>
      </c>
      <c r="G150" s="38">
        <v>50</v>
      </c>
      <c r="H150" s="103">
        <v>1</v>
      </c>
      <c r="I150" s="77">
        <v>50</v>
      </c>
      <c r="J150" s="103">
        <v>1</v>
      </c>
      <c r="K150" s="38">
        <v>55</v>
      </c>
      <c r="L150" s="38">
        <f>SUM(J150:K150)</f>
        <v>56</v>
      </c>
    </row>
    <row r="151" spans="1:12" ht="12.75" customHeight="1">
      <c r="A151" s="61" t="s">
        <v>14</v>
      </c>
      <c r="B151" s="66">
        <v>0.46</v>
      </c>
      <c r="C151" s="2" t="s">
        <v>32</v>
      </c>
      <c r="D151" s="86">
        <f aca="true" t="shared" si="32" ref="D151:K151">SUM(D148:D150)</f>
        <v>7732</v>
      </c>
      <c r="E151" s="86">
        <f t="shared" si="32"/>
        <v>648</v>
      </c>
      <c r="F151" s="86">
        <f>SUM(F148:F150)</f>
        <v>5000</v>
      </c>
      <c r="G151" s="89">
        <f>SUM(G148:G150)</f>
        <v>656</v>
      </c>
      <c r="H151" s="86">
        <f t="shared" si="32"/>
        <v>5000</v>
      </c>
      <c r="I151" s="86">
        <f t="shared" si="32"/>
        <v>186</v>
      </c>
      <c r="J151" s="86">
        <f t="shared" si="32"/>
        <v>3311</v>
      </c>
      <c r="K151" s="89">
        <f t="shared" si="32"/>
        <v>1090</v>
      </c>
      <c r="L151" s="89">
        <f>SUM(J151:K151)</f>
        <v>4401</v>
      </c>
    </row>
    <row r="152" spans="1:12" ht="12.75" customHeight="1">
      <c r="A152" s="61"/>
      <c r="B152" s="66"/>
      <c r="C152" s="2"/>
      <c r="D152" s="63"/>
      <c r="E152" s="63"/>
      <c r="F152" s="63"/>
      <c r="G152" s="63"/>
      <c r="H152" s="63"/>
      <c r="I152" s="63"/>
      <c r="J152" s="63"/>
      <c r="K152" s="63"/>
      <c r="L152" s="63"/>
    </row>
    <row r="153" spans="1:12" ht="12.75" customHeight="1">
      <c r="A153" s="61"/>
      <c r="B153" s="66">
        <v>0.47</v>
      </c>
      <c r="C153" s="2" t="s">
        <v>34</v>
      </c>
      <c r="D153" s="63"/>
      <c r="E153" s="38"/>
      <c r="F153" s="63"/>
      <c r="G153" s="38"/>
      <c r="H153" s="63"/>
      <c r="I153" s="38"/>
      <c r="J153" s="63"/>
      <c r="K153" s="38"/>
      <c r="L153" s="38"/>
    </row>
    <row r="154" spans="1:12" ht="12.75" customHeight="1">
      <c r="A154" s="61"/>
      <c r="B154" s="52" t="s">
        <v>86</v>
      </c>
      <c r="C154" s="2" t="s">
        <v>53</v>
      </c>
      <c r="D154" s="77">
        <v>852</v>
      </c>
      <c r="E154" s="77">
        <v>217</v>
      </c>
      <c r="F154" s="103">
        <v>998</v>
      </c>
      <c r="G154" s="38">
        <v>500</v>
      </c>
      <c r="H154" s="103">
        <v>998</v>
      </c>
      <c r="I154" s="77">
        <v>100</v>
      </c>
      <c r="J154" s="103">
        <v>927</v>
      </c>
      <c r="K154" s="38">
        <v>982</v>
      </c>
      <c r="L154" s="38">
        <f>SUM(J154:K154)</f>
        <v>1909</v>
      </c>
    </row>
    <row r="155" spans="1:12" ht="12.75" customHeight="1">
      <c r="A155" s="61"/>
      <c r="B155" s="134" t="s">
        <v>87</v>
      </c>
      <c r="C155" s="2" t="s">
        <v>55</v>
      </c>
      <c r="D155" s="83">
        <v>99</v>
      </c>
      <c r="E155" s="83">
        <v>35</v>
      </c>
      <c r="F155" s="133">
        <v>1</v>
      </c>
      <c r="G155" s="6">
        <v>36</v>
      </c>
      <c r="H155" s="133">
        <v>1</v>
      </c>
      <c r="I155" s="83">
        <v>36</v>
      </c>
      <c r="J155" s="133">
        <v>1</v>
      </c>
      <c r="K155" s="6">
        <v>40</v>
      </c>
      <c r="L155" s="6">
        <f>SUM(J155:K155)</f>
        <v>41</v>
      </c>
    </row>
    <row r="156" spans="1:12" ht="12.75" customHeight="1">
      <c r="A156" s="61"/>
      <c r="B156" s="134" t="s">
        <v>88</v>
      </c>
      <c r="C156" s="2" t="s">
        <v>57</v>
      </c>
      <c r="D156" s="83">
        <v>100</v>
      </c>
      <c r="E156" s="83">
        <v>43</v>
      </c>
      <c r="F156" s="133">
        <v>1</v>
      </c>
      <c r="G156" s="6">
        <v>50</v>
      </c>
      <c r="H156" s="133">
        <v>1</v>
      </c>
      <c r="I156" s="83">
        <v>50</v>
      </c>
      <c r="J156" s="133">
        <v>1</v>
      </c>
      <c r="K156" s="6">
        <v>55</v>
      </c>
      <c r="L156" s="6">
        <f>SUM(J156:K156)</f>
        <v>56</v>
      </c>
    </row>
    <row r="157" spans="1:12" ht="12.75" customHeight="1">
      <c r="A157" s="61" t="s">
        <v>14</v>
      </c>
      <c r="B157" s="66">
        <v>0.47</v>
      </c>
      <c r="C157" s="2" t="s">
        <v>34</v>
      </c>
      <c r="D157" s="86">
        <f aca="true" t="shared" si="33" ref="D157:K157">SUM(D154:D156)</f>
        <v>1051</v>
      </c>
      <c r="E157" s="86">
        <f t="shared" si="33"/>
        <v>295</v>
      </c>
      <c r="F157" s="86">
        <f>SUM(F154:F156)</f>
        <v>1000</v>
      </c>
      <c r="G157" s="89">
        <f>SUM(G154:G156)</f>
        <v>586</v>
      </c>
      <c r="H157" s="86">
        <f t="shared" si="33"/>
        <v>1000</v>
      </c>
      <c r="I157" s="86">
        <f t="shared" si="33"/>
        <v>186</v>
      </c>
      <c r="J157" s="86">
        <f t="shared" si="33"/>
        <v>929</v>
      </c>
      <c r="K157" s="89">
        <f t="shared" si="33"/>
        <v>1077</v>
      </c>
      <c r="L157" s="89">
        <f>SUM(J157:K157)</f>
        <v>2006</v>
      </c>
    </row>
    <row r="158" spans="1:12" ht="12.75" customHeight="1">
      <c r="A158" s="61"/>
      <c r="B158" s="66"/>
      <c r="C158" s="2"/>
      <c r="D158" s="63"/>
      <c r="E158" s="63"/>
      <c r="F158" s="63"/>
      <c r="G158" s="63"/>
      <c r="H158" s="63"/>
      <c r="I158" s="63"/>
      <c r="J158" s="63"/>
      <c r="K158" s="63"/>
      <c r="L158" s="63"/>
    </row>
    <row r="159" spans="1:12" ht="12.75" customHeight="1">
      <c r="A159" s="61"/>
      <c r="B159" s="66">
        <v>0.48</v>
      </c>
      <c r="C159" s="2" t="s">
        <v>36</v>
      </c>
      <c r="D159" s="63"/>
      <c r="E159" s="38"/>
      <c r="F159" s="63"/>
      <c r="G159" s="38"/>
      <c r="H159" s="63"/>
      <c r="I159" s="38"/>
      <c r="J159" s="63"/>
      <c r="K159" s="38"/>
      <c r="L159" s="38"/>
    </row>
    <row r="160" spans="1:12" ht="12.75" customHeight="1">
      <c r="A160" s="61"/>
      <c r="B160" s="52" t="s">
        <v>89</v>
      </c>
      <c r="C160" s="2" t="s">
        <v>53</v>
      </c>
      <c r="D160" s="77">
        <v>8479</v>
      </c>
      <c r="E160" s="77">
        <v>687</v>
      </c>
      <c r="F160" s="103">
        <v>5998</v>
      </c>
      <c r="G160" s="38">
        <v>2667</v>
      </c>
      <c r="H160" s="103">
        <v>6998</v>
      </c>
      <c r="I160" s="77">
        <v>2667</v>
      </c>
      <c r="J160" s="103">
        <v>4456</v>
      </c>
      <c r="K160" s="38">
        <v>2933</v>
      </c>
      <c r="L160" s="38">
        <f>SUM(J160:K160)</f>
        <v>7389</v>
      </c>
    </row>
    <row r="161" spans="1:12" ht="12.75" customHeight="1">
      <c r="A161" s="61"/>
      <c r="B161" s="134" t="s">
        <v>90</v>
      </c>
      <c r="C161" s="2" t="s">
        <v>55</v>
      </c>
      <c r="D161" s="77">
        <v>150</v>
      </c>
      <c r="E161" s="77">
        <v>36</v>
      </c>
      <c r="F161" s="103">
        <v>1</v>
      </c>
      <c r="G161" s="38">
        <v>36</v>
      </c>
      <c r="H161" s="103">
        <v>1</v>
      </c>
      <c r="I161" s="77">
        <v>36</v>
      </c>
      <c r="J161" s="103">
        <v>1</v>
      </c>
      <c r="K161" s="38">
        <v>40</v>
      </c>
      <c r="L161" s="38">
        <f>SUM(J161:K161)</f>
        <v>41</v>
      </c>
    </row>
    <row r="162" spans="1:12" ht="12.75" customHeight="1">
      <c r="A162" s="61"/>
      <c r="B162" s="134" t="s">
        <v>91</v>
      </c>
      <c r="C162" s="2" t="s">
        <v>57</v>
      </c>
      <c r="D162" s="79">
        <v>197</v>
      </c>
      <c r="E162" s="79">
        <v>64</v>
      </c>
      <c r="F162" s="98">
        <v>1</v>
      </c>
      <c r="G162" s="80">
        <v>74</v>
      </c>
      <c r="H162" s="98">
        <v>1</v>
      </c>
      <c r="I162" s="79">
        <v>74</v>
      </c>
      <c r="J162" s="98">
        <v>1</v>
      </c>
      <c r="K162" s="80">
        <v>81</v>
      </c>
      <c r="L162" s="80">
        <f>SUM(J162:K162)</f>
        <v>82</v>
      </c>
    </row>
    <row r="163" spans="1:12" ht="12.75" customHeight="1">
      <c r="A163" s="61" t="s">
        <v>14</v>
      </c>
      <c r="B163" s="66">
        <v>0.48</v>
      </c>
      <c r="C163" s="2" t="s">
        <v>36</v>
      </c>
      <c r="D163" s="98">
        <f aca="true" t="shared" si="34" ref="D163:K163">SUM(D160:D162)</f>
        <v>8826</v>
      </c>
      <c r="E163" s="98">
        <f t="shared" si="34"/>
        <v>787</v>
      </c>
      <c r="F163" s="98">
        <f>SUM(F160:F162)</f>
        <v>6000</v>
      </c>
      <c r="G163" s="90">
        <f>SUM(G160:G162)</f>
        <v>2777</v>
      </c>
      <c r="H163" s="98">
        <f t="shared" si="34"/>
        <v>7000</v>
      </c>
      <c r="I163" s="98">
        <f t="shared" si="34"/>
        <v>2777</v>
      </c>
      <c r="J163" s="98">
        <f t="shared" si="34"/>
        <v>4458</v>
      </c>
      <c r="K163" s="90">
        <f t="shared" si="34"/>
        <v>3054</v>
      </c>
      <c r="L163" s="90">
        <f>SUM(J163:K163)</f>
        <v>7512</v>
      </c>
    </row>
    <row r="164" spans="1:12" ht="12.75" customHeight="1">
      <c r="A164" s="64" t="s">
        <v>14</v>
      </c>
      <c r="B164" s="142">
        <v>0.101</v>
      </c>
      <c r="C164" s="143" t="s">
        <v>69</v>
      </c>
      <c r="D164" s="78">
        <f aca="true" t="shared" si="35" ref="D164:K164">D163+D157+D151+D145+D139</f>
        <v>100746</v>
      </c>
      <c r="E164" s="78">
        <f t="shared" si="35"/>
        <v>11441</v>
      </c>
      <c r="F164" s="78">
        <f>F163+F157+F151+F145+F139</f>
        <v>920265</v>
      </c>
      <c r="G164" s="58">
        <f>G163+G157+G151+G145+G139</f>
        <v>15313</v>
      </c>
      <c r="H164" s="78">
        <f t="shared" si="35"/>
        <v>419322</v>
      </c>
      <c r="I164" s="78">
        <f t="shared" si="35"/>
        <v>13402</v>
      </c>
      <c r="J164" s="78">
        <f t="shared" si="35"/>
        <v>750451</v>
      </c>
      <c r="K164" s="58">
        <f t="shared" si="35"/>
        <v>17766</v>
      </c>
      <c r="L164" s="58">
        <f>SUM(J164:K164)</f>
        <v>768217</v>
      </c>
    </row>
    <row r="165" spans="1:12" ht="0.75" customHeight="1">
      <c r="A165" s="61"/>
      <c r="B165" s="47"/>
      <c r="C165" s="48"/>
      <c r="D165" s="38"/>
      <c r="E165" s="38"/>
      <c r="F165" s="38"/>
      <c r="G165" s="38"/>
      <c r="H165" s="38"/>
      <c r="I165" s="38"/>
      <c r="J165" s="38"/>
      <c r="K165" s="38"/>
      <c r="L165" s="38"/>
    </row>
    <row r="166" spans="1:12" ht="27" customHeight="1">
      <c r="A166" s="61"/>
      <c r="B166" s="49">
        <v>0.196</v>
      </c>
      <c r="C166" s="48" t="s">
        <v>92</v>
      </c>
      <c r="D166" s="38"/>
      <c r="E166" s="38"/>
      <c r="F166" s="38"/>
      <c r="G166" s="38"/>
      <c r="H166" s="38"/>
      <c r="I166" s="38"/>
      <c r="J166" s="38"/>
      <c r="K166" s="38"/>
      <c r="L166" s="6"/>
    </row>
    <row r="167" spans="1:12" ht="27" customHeight="1">
      <c r="A167" s="61"/>
      <c r="B167" s="50">
        <v>61</v>
      </c>
      <c r="C167" s="2" t="s">
        <v>93</v>
      </c>
      <c r="D167" s="38"/>
      <c r="E167" s="38"/>
      <c r="F167" s="38"/>
      <c r="G167" s="38"/>
      <c r="H167" s="38"/>
      <c r="I167" s="38"/>
      <c r="J167" s="38"/>
      <c r="K167" s="38"/>
      <c r="L167" s="38"/>
    </row>
    <row r="168" spans="1:12" ht="13.5" customHeight="1">
      <c r="A168" s="61"/>
      <c r="B168" s="50" t="s">
        <v>94</v>
      </c>
      <c r="C168" s="2" t="s">
        <v>18</v>
      </c>
      <c r="D168" s="77">
        <v>44419</v>
      </c>
      <c r="E168" s="81">
        <v>0</v>
      </c>
      <c r="F168" s="77">
        <f>11999+700</f>
        <v>12699</v>
      </c>
      <c r="G168" s="81">
        <v>0</v>
      </c>
      <c r="H168" s="77">
        <v>36655</v>
      </c>
      <c r="I168" s="81">
        <v>0</v>
      </c>
      <c r="J168" s="77">
        <v>16690</v>
      </c>
      <c r="K168" s="81">
        <v>0</v>
      </c>
      <c r="L168" s="77">
        <f>SUM(J168:K168)</f>
        <v>16690</v>
      </c>
    </row>
    <row r="169" spans="1:12" ht="27" customHeight="1">
      <c r="A169" s="61"/>
      <c r="B169" s="50" t="s">
        <v>95</v>
      </c>
      <c r="C169" s="2" t="s">
        <v>96</v>
      </c>
      <c r="D169" s="77">
        <v>1200</v>
      </c>
      <c r="E169" s="81">
        <v>0</v>
      </c>
      <c r="F169" s="81">
        <v>0</v>
      </c>
      <c r="G169" s="81">
        <v>0</v>
      </c>
      <c r="H169" s="81">
        <v>0</v>
      </c>
      <c r="I169" s="81">
        <v>0</v>
      </c>
      <c r="J169" s="81">
        <v>0</v>
      </c>
      <c r="K169" s="81">
        <v>0</v>
      </c>
      <c r="L169" s="91">
        <f>SUM(J169:K169)</f>
        <v>0</v>
      </c>
    </row>
    <row r="170" spans="1:12" ht="12.75">
      <c r="A170" s="61"/>
      <c r="B170" s="50" t="s">
        <v>144</v>
      </c>
      <c r="C170" s="2" t="s">
        <v>145</v>
      </c>
      <c r="D170" s="81">
        <v>0</v>
      </c>
      <c r="E170" s="81">
        <v>0</v>
      </c>
      <c r="F170" s="81">
        <v>0</v>
      </c>
      <c r="G170" s="81">
        <v>0</v>
      </c>
      <c r="H170" s="81">
        <v>0</v>
      </c>
      <c r="I170" s="81">
        <v>0</v>
      </c>
      <c r="J170" s="77">
        <v>1310</v>
      </c>
      <c r="K170" s="81">
        <v>0</v>
      </c>
      <c r="L170" s="83">
        <f>SUM(J170:K170)</f>
        <v>1310</v>
      </c>
    </row>
    <row r="171" spans="1:12" ht="27" customHeight="1">
      <c r="A171" s="61" t="s">
        <v>14</v>
      </c>
      <c r="B171" s="50">
        <v>61</v>
      </c>
      <c r="C171" s="2" t="s">
        <v>93</v>
      </c>
      <c r="D171" s="78">
        <f aca="true" t="shared" si="36" ref="D171:I171">D168+D169+D170</f>
        <v>45619</v>
      </c>
      <c r="E171" s="88">
        <f t="shared" si="36"/>
        <v>0</v>
      </c>
      <c r="F171" s="78">
        <f t="shared" si="36"/>
        <v>12699</v>
      </c>
      <c r="G171" s="88">
        <f t="shared" si="36"/>
        <v>0</v>
      </c>
      <c r="H171" s="78">
        <f t="shared" si="36"/>
        <v>36655</v>
      </c>
      <c r="I171" s="88">
        <f t="shared" si="36"/>
        <v>0</v>
      </c>
      <c r="J171" s="78">
        <f>J168+J169+J170</f>
        <v>18000</v>
      </c>
      <c r="K171" s="88">
        <f>K168+K169+K170</f>
        <v>0</v>
      </c>
      <c r="L171" s="78">
        <f>L168+L169+L170</f>
        <v>18000</v>
      </c>
    </row>
    <row r="172" spans="1:12" ht="27" customHeight="1">
      <c r="A172" s="61" t="s">
        <v>14</v>
      </c>
      <c r="B172" s="49">
        <v>0.196</v>
      </c>
      <c r="C172" s="48" t="s">
        <v>92</v>
      </c>
      <c r="D172" s="79">
        <f aca="true" t="shared" si="37" ref="D172:K172">D171</f>
        <v>45619</v>
      </c>
      <c r="E172" s="82">
        <f t="shared" si="37"/>
        <v>0</v>
      </c>
      <c r="F172" s="79">
        <f>F171</f>
        <v>12699</v>
      </c>
      <c r="G172" s="82">
        <f>G171</f>
        <v>0</v>
      </c>
      <c r="H172" s="79">
        <f t="shared" si="37"/>
        <v>36655</v>
      </c>
      <c r="I172" s="82">
        <f t="shared" si="37"/>
        <v>0</v>
      </c>
      <c r="J172" s="79">
        <f t="shared" si="37"/>
        <v>18000</v>
      </c>
      <c r="K172" s="82">
        <f t="shared" si="37"/>
        <v>0</v>
      </c>
      <c r="L172" s="79">
        <f>SUM(J172:K172)</f>
        <v>18000</v>
      </c>
    </row>
    <row r="173" spans="1:12" ht="13.5" customHeight="1">
      <c r="A173" s="61"/>
      <c r="B173" s="49"/>
      <c r="C173" s="48"/>
      <c r="D173" s="38"/>
      <c r="E173" s="38"/>
      <c r="F173" s="38"/>
      <c r="G173" s="38"/>
      <c r="H173" s="38"/>
      <c r="I173" s="38"/>
      <c r="J173" s="38"/>
      <c r="K173" s="38"/>
      <c r="L173" s="38"/>
    </row>
    <row r="174" spans="1:12" ht="13.5" customHeight="1">
      <c r="A174" s="61"/>
      <c r="B174" s="49">
        <v>0.198</v>
      </c>
      <c r="C174" s="48" t="s">
        <v>19</v>
      </c>
      <c r="D174" s="38"/>
      <c r="E174" s="38"/>
      <c r="F174" s="38"/>
      <c r="G174" s="38"/>
      <c r="H174" s="38"/>
      <c r="I174" s="38"/>
      <c r="J174" s="38"/>
      <c r="K174" s="38"/>
      <c r="L174" s="6"/>
    </row>
    <row r="175" spans="1:12" ht="27" customHeight="1">
      <c r="A175" s="61"/>
      <c r="B175" s="50">
        <v>61</v>
      </c>
      <c r="C175" s="2" t="s">
        <v>97</v>
      </c>
      <c r="D175" s="38"/>
      <c r="E175" s="38"/>
      <c r="F175" s="38"/>
      <c r="G175" s="38"/>
      <c r="H175" s="38"/>
      <c r="I175" s="38"/>
      <c r="J175" s="38"/>
      <c r="K175" s="38"/>
      <c r="L175" s="6"/>
    </row>
    <row r="176" spans="1:12" ht="13.5" customHeight="1">
      <c r="A176" s="61"/>
      <c r="B176" s="50" t="s">
        <v>94</v>
      </c>
      <c r="C176" s="2" t="s">
        <v>18</v>
      </c>
      <c r="D176" s="77">
        <v>21021</v>
      </c>
      <c r="E176" s="81">
        <v>0</v>
      </c>
      <c r="F176" s="77">
        <v>27000</v>
      </c>
      <c r="G176" s="81">
        <v>0</v>
      </c>
      <c r="H176" s="77">
        <v>20000</v>
      </c>
      <c r="I176" s="81">
        <v>0</v>
      </c>
      <c r="J176" s="77">
        <v>18150</v>
      </c>
      <c r="K176" s="81">
        <v>0</v>
      </c>
      <c r="L176" s="77">
        <f>SUM(J176:K176)</f>
        <v>18150</v>
      </c>
    </row>
    <row r="177" spans="1:12" ht="13.5" customHeight="1">
      <c r="A177" s="61"/>
      <c r="B177" s="50" t="s">
        <v>144</v>
      </c>
      <c r="C177" s="2" t="s">
        <v>146</v>
      </c>
      <c r="D177" s="82">
        <v>0</v>
      </c>
      <c r="E177" s="82">
        <v>0</v>
      </c>
      <c r="F177" s="82">
        <v>0</v>
      </c>
      <c r="G177" s="82">
        <v>0</v>
      </c>
      <c r="H177" s="82">
        <v>0</v>
      </c>
      <c r="I177" s="82">
        <v>0</v>
      </c>
      <c r="J177" s="79">
        <v>5850</v>
      </c>
      <c r="K177" s="82">
        <v>0</v>
      </c>
      <c r="L177" s="79">
        <f>SUM(J177:K177)</f>
        <v>5850</v>
      </c>
    </row>
    <row r="178" spans="1:12" ht="27" customHeight="1">
      <c r="A178" s="61" t="s">
        <v>14</v>
      </c>
      <c r="B178" s="50">
        <v>61</v>
      </c>
      <c r="C178" s="2" t="s">
        <v>98</v>
      </c>
      <c r="D178" s="79">
        <f aca="true" t="shared" si="38" ref="D178:K178">D176</f>
        <v>21021</v>
      </c>
      <c r="E178" s="82">
        <f t="shared" si="38"/>
        <v>0</v>
      </c>
      <c r="F178" s="79">
        <f>F176</f>
        <v>27000</v>
      </c>
      <c r="G178" s="82">
        <f>G176</f>
        <v>0</v>
      </c>
      <c r="H178" s="79">
        <f t="shared" si="38"/>
        <v>20000</v>
      </c>
      <c r="I178" s="82">
        <f t="shared" si="38"/>
        <v>0</v>
      </c>
      <c r="J178" s="79">
        <f>J176+J177</f>
        <v>24000</v>
      </c>
      <c r="K178" s="82">
        <f t="shared" si="38"/>
        <v>0</v>
      </c>
      <c r="L178" s="79">
        <f>SUM(J178:K178)</f>
        <v>24000</v>
      </c>
    </row>
    <row r="179" spans="1:12" ht="13.5" customHeight="1">
      <c r="A179" s="61" t="s">
        <v>14</v>
      </c>
      <c r="B179" s="49">
        <v>0.198</v>
      </c>
      <c r="C179" s="48" t="s">
        <v>19</v>
      </c>
      <c r="D179" s="129">
        <f aca="true" t="shared" si="39" ref="D179:L179">D178</f>
        <v>21021</v>
      </c>
      <c r="E179" s="97">
        <f t="shared" si="39"/>
        <v>0</v>
      </c>
      <c r="F179" s="129">
        <f>F178</f>
        <v>27000</v>
      </c>
      <c r="G179" s="97">
        <f>G178</f>
        <v>0</v>
      </c>
      <c r="H179" s="129">
        <f t="shared" si="39"/>
        <v>20000</v>
      </c>
      <c r="I179" s="97">
        <f t="shared" si="39"/>
        <v>0</v>
      </c>
      <c r="J179" s="129">
        <f t="shared" si="39"/>
        <v>24000</v>
      </c>
      <c r="K179" s="97">
        <f t="shared" si="39"/>
        <v>0</v>
      </c>
      <c r="L179" s="129">
        <f t="shared" si="39"/>
        <v>24000</v>
      </c>
    </row>
    <row r="180" spans="1:12" ht="27" customHeight="1">
      <c r="A180" s="61" t="s">
        <v>14</v>
      </c>
      <c r="B180" s="47">
        <v>2515</v>
      </c>
      <c r="C180" s="48" t="s">
        <v>99</v>
      </c>
      <c r="D180" s="78">
        <f aca="true" t="shared" si="40" ref="D180:L180">D164+D179+D172</f>
        <v>167386</v>
      </c>
      <c r="E180" s="78">
        <f t="shared" si="40"/>
        <v>11441</v>
      </c>
      <c r="F180" s="78">
        <f t="shared" si="40"/>
        <v>959964</v>
      </c>
      <c r="G180" s="78">
        <f t="shared" si="40"/>
        <v>15313</v>
      </c>
      <c r="H180" s="78">
        <f t="shared" si="40"/>
        <v>475977</v>
      </c>
      <c r="I180" s="78">
        <f t="shared" si="40"/>
        <v>13402</v>
      </c>
      <c r="J180" s="78">
        <f t="shared" si="40"/>
        <v>792451</v>
      </c>
      <c r="K180" s="78">
        <f t="shared" si="40"/>
        <v>17766</v>
      </c>
      <c r="L180" s="78">
        <f t="shared" si="40"/>
        <v>810217</v>
      </c>
    </row>
    <row r="181" spans="1:12" ht="13.5" customHeight="1">
      <c r="A181" s="35"/>
      <c r="B181" s="36"/>
      <c r="C181" s="37"/>
      <c r="D181" s="38"/>
      <c r="E181" s="38"/>
      <c r="F181" s="38"/>
      <c r="G181" s="38"/>
      <c r="H181" s="38"/>
      <c r="I181" s="38"/>
      <c r="J181" s="38"/>
      <c r="K181" s="38"/>
      <c r="L181" s="38"/>
    </row>
    <row r="182" spans="1:12" ht="25.5">
      <c r="A182" s="46" t="s">
        <v>16</v>
      </c>
      <c r="B182" s="112">
        <v>3604</v>
      </c>
      <c r="C182" s="111" t="s">
        <v>107</v>
      </c>
      <c r="D182" s="40"/>
      <c r="E182" s="40"/>
      <c r="F182" s="40"/>
      <c r="G182" s="40"/>
      <c r="H182" s="40"/>
      <c r="I182" s="40"/>
      <c r="J182" s="40"/>
      <c r="K182" s="40"/>
      <c r="L182" s="40"/>
    </row>
    <row r="183" spans="1:12" ht="13.5" customHeight="1">
      <c r="A183" s="1"/>
      <c r="B183" s="113">
        <v>0.102</v>
      </c>
      <c r="C183" s="111" t="s">
        <v>108</v>
      </c>
      <c r="D183" s="40"/>
      <c r="E183" s="40"/>
      <c r="F183" s="40"/>
      <c r="G183" s="40"/>
      <c r="H183" s="40"/>
      <c r="I183" s="40"/>
      <c r="J183" s="40"/>
      <c r="K183" s="40"/>
      <c r="L183" s="40"/>
    </row>
    <row r="184" spans="1:12" ht="25.5">
      <c r="A184" s="1"/>
      <c r="B184" s="69">
        <v>91</v>
      </c>
      <c r="C184" s="57" t="s">
        <v>113</v>
      </c>
      <c r="D184" s="40"/>
      <c r="E184" s="40"/>
      <c r="F184" s="40"/>
      <c r="G184" s="40"/>
      <c r="H184" s="40"/>
      <c r="I184" s="40"/>
      <c r="J184" s="40"/>
      <c r="K184" s="40"/>
      <c r="L184" s="40"/>
    </row>
    <row r="185" spans="1:12" ht="13.5" customHeight="1">
      <c r="A185" s="1"/>
      <c r="B185" s="45" t="s">
        <v>117</v>
      </c>
      <c r="C185" s="57" t="s">
        <v>110</v>
      </c>
      <c r="D185" s="95">
        <v>0</v>
      </c>
      <c r="E185" s="103">
        <v>176</v>
      </c>
      <c r="F185" s="95">
        <v>0</v>
      </c>
      <c r="G185" s="40">
        <v>184</v>
      </c>
      <c r="H185" s="95">
        <v>0</v>
      </c>
      <c r="I185" s="103">
        <v>184</v>
      </c>
      <c r="J185" s="95">
        <v>0</v>
      </c>
      <c r="K185" s="40">
        <v>436</v>
      </c>
      <c r="L185" s="40">
        <f>SUM(J185:K185)</f>
        <v>436</v>
      </c>
    </row>
    <row r="186" spans="1:12" ht="13.5" customHeight="1">
      <c r="A186" s="1"/>
      <c r="B186" s="45" t="s">
        <v>118</v>
      </c>
      <c r="C186" s="57" t="s">
        <v>111</v>
      </c>
      <c r="D186" s="95">
        <v>0</v>
      </c>
      <c r="E186" s="103">
        <v>410</v>
      </c>
      <c r="F186" s="95">
        <v>0</v>
      </c>
      <c r="G186" s="40">
        <v>429</v>
      </c>
      <c r="H186" s="95">
        <v>0</v>
      </c>
      <c r="I186" s="103">
        <v>429</v>
      </c>
      <c r="J186" s="95">
        <v>0</v>
      </c>
      <c r="K186" s="40">
        <v>1018</v>
      </c>
      <c r="L186" s="40">
        <f>SUM(J186:K186)</f>
        <v>1018</v>
      </c>
    </row>
    <row r="187" spans="1:12" ht="13.5" customHeight="1">
      <c r="A187" s="73" t="s">
        <v>14</v>
      </c>
      <c r="B187" s="140">
        <v>0.102</v>
      </c>
      <c r="C187" s="141" t="s">
        <v>108</v>
      </c>
      <c r="D187" s="87">
        <f aca="true" t="shared" si="41" ref="D187:L187">D186+D185</f>
        <v>0</v>
      </c>
      <c r="E187" s="86">
        <f t="shared" si="41"/>
        <v>586</v>
      </c>
      <c r="F187" s="87">
        <f>F186+F185</f>
        <v>0</v>
      </c>
      <c r="G187" s="75">
        <f>G186+G185</f>
        <v>613</v>
      </c>
      <c r="H187" s="87">
        <f t="shared" si="41"/>
        <v>0</v>
      </c>
      <c r="I187" s="86">
        <f t="shared" si="41"/>
        <v>613</v>
      </c>
      <c r="J187" s="87">
        <f t="shared" si="41"/>
        <v>0</v>
      </c>
      <c r="K187" s="75">
        <f t="shared" si="41"/>
        <v>1454</v>
      </c>
      <c r="L187" s="75">
        <f t="shared" si="41"/>
        <v>1454</v>
      </c>
    </row>
    <row r="188" spans="2:8" ht="0.75" customHeight="1">
      <c r="B188" s="45"/>
      <c r="H188" s="10"/>
    </row>
    <row r="189" spans="2:8" ht="25.5">
      <c r="B189" s="109">
        <v>0.108</v>
      </c>
      <c r="C189" s="108" t="s">
        <v>109</v>
      </c>
      <c r="H189" s="10"/>
    </row>
    <row r="190" spans="1:12" ht="25.5">
      <c r="A190" s="1"/>
      <c r="B190" s="69">
        <v>91</v>
      </c>
      <c r="C190" s="57" t="s">
        <v>113</v>
      </c>
      <c r="D190" s="40"/>
      <c r="E190" s="40"/>
      <c r="F190" s="40"/>
      <c r="G190" s="40"/>
      <c r="H190" s="40"/>
      <c r="I190" s="40"/>
      <c r="J190" s="40"/>
      <c r="K190" s="40"/>
      <c r="L190" s="40"/>
    </row>
    <row r="191" spans="1:12" ht="15" customHeight="1">
      <c r="A191" s="1"/>
      <c r="B191" s="45" t="s">
        <v>117</v>
      </c>
      <c r="C191" s="57" t="s">
        <v>110</v>
      </c>
      <c r="D191" s="95">
        <v>0</v>
      </c>
      <c r="E191" s="103">
        <v>6917</v>
      </c>
      <c r="F191" s="95">
        <v>0</v>
      </c>
      <c r="G191" s="40">
        <v>9374</v>
      </c>
      <c r="H191" s="95">
        <v>0</v>
      </c>
      <c r="I191" s="103">
        <v>9374</v>
      </c>
      <c r="J191" s="95">
        <v>0</v>
      </c>
      <c r="K191" s="40">
        <v>10957</v>
      </c>
      <c r="L191" s="40">
        <f>SUM(J191:K191)</f>
        <v>10957</v>
      </c>
    </row>
    <row r="192" spans="1:12" ht="15" customHeight="1">
      <c r="A192" s="1"/>
      <c r="B192" s="45" t="s">
        <v>118</v>
      </c>
      <c r="C192" s="57" t="s">
        <v>111</v>
      </c>
      <c r="D192" s="96">
        <v>0</v>
      </c>
      <c r="E192" s="98">
        <v>16140</v>
      </c>
      <c r="F192" s="96">
        <v>0</v>
      </c>
      <c r="G192" s="106">
        <v>21873</v>
      </c>
      <c r="H192" s="96">
        <v>0</v>
      </c>
      <c r="I192" s="98">
        <v>21873</v>
      </c>
      <c r="J192" s="96">
        <v>0</v>
      </c>
      <c r="K192" s="106">
        <v>25567</v>
      </c>
      <c r="L192" s="106">
        <f>SUM(J192:K192)</f>
        <v>25567</v>
      </c>
    </row>
    <row r="193" spans="1:12" ht="26.25" customHeight="1">
      <c r="A193" s="1" t="s">
        <v>14</v>
      </c>
      <c r="B193" s="110">
        <v>0.108</v>
      </c>
      <c r="C193" s="111" t="s">
        <v>109</v>
      </c>
      <c r="D193" s="96">
        <f aca="true" t="shared" si="42" ref="D193:L193">D192+D191</f>
        <v>0</v>
      </c>
      <c r="E193" s="98">
        <f t="shared" si="42"/>
        <v>23057</v>
      </c>
      <c r="F193" s="96">
        <f>F192+F191</f>
        <v>0</v>
      </c>
      <c r="G193" s="106">
        <f>G192+G191</f>
        <v>31247</v>
      </c>
      <c r="H193" s="96">
        <f t="shared" si="42"/>
        <v>0</v>
      </c>
      <c r="I193" s="98">
        <f t="shared" si="42"/>
        <v>31247</v>
      </c>
      <c r="J193" s="96">
        <f t="shared" si="42"/>
        <v>0</v>
      </c>
      <c r="K193" s="106">
        <f t="shared" si="42"/>
        <v>36524</v>
      </c>
      <c r="L193" s="106">
        <f t="shared" si="42"/>
        <v>36524</v>
      </c>
    </row>
    <row r="194" spans="1:8" ht="15" customHeight="1">
      <c r="A194" s="1"/>
      <c r="B194" s="69"/>
      <c r="C194" s="57"/>
      <c r="H194" s="10"/>
    </row>
    <row r="195" spans="1:8" ht="26.25" customHeight="1">
      <c r="A195" s="1"/>
      <c r="B195" s="110">
        <v>0.2</v>
      </c>
      <c r="C195" s="111" t="s">
        <v>112</v>
      </c>
      <c r="H195" s="10"/>
    </row>
    <row r="196" spans="2:8" ht="26.25" customHeight="1">
      <c r="B196" s="67">
        <v>91</v>
      </c>
      <c r="C196" s="9" t="s">
        <v>113</v>
      </c>
      <c r="H196" s="10"/>
    </row>
    <row r="197" spans="2:8" ht="15" customHeight="1">
      <c r="B197" s="45">
        <v>2</v>
      </c>
      <c r="C197" s="9" t="s">
        <v>27</v>
      </c>
      <c r="H197" s="10"/>
    </row>
    <row r="198" spans="2:12" ht="15" customHeight="1">
      <c r="B198" s="45" t="s">
        <v>119</v>
      </c>
      <c r="C198" s="9" t="s">
        <v>110</v>
      </c>
      <c r="D198" s="93">
        <v>0</v>
      </c>
      <c r="E198" s="133">
        <v>20</v>
      </c>
      <c r="F198" s="93">
        <v>0</v>
      </c>
      <c r="G198" s="93">
        <v>0</v>
      </c>
      <c r="H198" s="93">
        <v>0</v>
      </c>
      <c r="I198" s="93">
        <v>0</v>
      </c>
      <c r="J198" s="93">
        <v>0</v>
      </c>
      <c r="K198" s="93">
        <v>0</v>
      </c>
      <c r="L198" s="93">
        <f>SUM(J198:K198)</f>
        <v>0</v>
      </c>
    </row>
    <row r="199" spans="2:12" ht="15" customHeight="1">
      <c r="B199" s="45" t="s">
        <v>120</v>
      </c>
      <c r="C199" s="9" t="s">
        <v>111</v>
      </c>
      <c r="D199" s="93">
        <v>0</v>
      </c>
      <c r="E199" s="133">
        <v>47</v>
      </c>
      <c r="F199" s="93">
        <v>0</v>
      </c>
      <c r="G199" s="93">
        <v>0</v>
      </c>
      <c r="H199" s="93">
        <v>0</v>
      </c>
      <c r="I199" s="93">
        <v>0</v>
      </c>
      <c r="J199" s="93">
        <v>0</v>
      </c>
      <c r="K199" s="93">
        <v>0</v>
      </c>
      <c r="L199" s="93">
        <f>SUM(J199:K199)</f>
        <v>0</v>
      </c>
    </row>
    <row r="200" spans="1:12" ht="15" customHeight="1">
      <c r="A200" s="8" t="s">
        <v>14</v>
      </c>
      <c r="B200" s="45">
        <v>2</v>
      </c>
      <c r="C200" s="9" t="s">
        <v>27</v>
      </c>
      <c r="D200" s="87">
        <f aca="true" t="shared" si="43" ref="D200:L200">D199+D198</f>
        <v>0</v>
      </c>
      <c r="E200" s="86">
        <f t="shared" si="43"/>
        <v>67</v>
      </c>
      <c r="F200" s="87">
        <f>F199+F198</f>
        <v>0</v>
      </c>
      <c r="G200" s="87">
        <f>G199+G198</f>
        <v>0</v>
      </c>
      <c r="H200" s="87">
        <f t="shared" si="43"/>
        <v>0</v>
      </c>
      <c r="I200" s="87">
        <f t="shared" si="43"/>
        <v>0</v>
      </c>
      <c r="J200" s="87">
        <f t="shared" si="43"/>
        <v>0</v>
      </c>
      <c r="K200" s="87">
        <f t="shared" si="43"/>
        <v>0</v>
      </c>
      <c r="L200" s="87">
        <f t="shared" si="43"/>
        <v>0</v>
      </c>
    </row>
    <row r="201" spans="2:12" ht="12.75" customHeight="1">
      <c r="B201" s="45"/>
      <c r="D201" s="100"/>
      <c r="E201" s="100"/>
      <c r="F201" s="100"/>
      <c r="G201" s="76"/>
      <c r="H201" s="94"/>
      <c r="I201" s="94"/>
      <c r="J201" s="100"/>
      <c r="K201" s="76"/>
      <c r="L201" s="76"/>
    </row>
    <row r="202" spans="2:12" ht="15" customHeight="1">
      <c r="B202" s="45">
        <v>3</v>
      </c>
      <c r="C202" s="9" t="s">
        <v>100</v>
      </c>
      <c r="D202" s="103"/>
      <c r="E202" s="103"/>
      <c r="F202" s="103"/>
      <c r="G202" s="40"/>
      <c r="H202" s="95"/>
      <c r="I202" s="95"/>
      <c r="J202" s="103"/>
      <c r="K202" s="40"/>
      <c r="L202" s="40"/>
    </row>
    <row r="203" spans="2:12" ht="15" customHeight="1">
      <c r="B203" s="45" t="s">
        <v>132</v>
      </c>
      <c r="C203" s="9" t="s">
        <v>110</v>
      </c>
      <c r="D203" s="95">
        <v>0</v>
      </c>
      <c r="E203" s="95">
        <v>0</v>
      </c>
      <c r="F203" s="95">
        <v>0</v>
      </c>
      <c r="G203" s="40">
        <v>53</v>
      </c>
      <c r="H203" s="95">
        <v>0</v>
      </c>
      <c r="I203" s="103">
        <v>53</v>
      </c>
      <c r="J203" s="95">
        <v>0</v>
      </c>
      <c r="K203" s="40">
        <v>57</v>
      </c>
      <c r="L203" s="40">
        <f>SUM(J203:K203)</f>
        <v>57</v>
      </c>
    </row>
    <row r="204" spans="2:12" ht="15" customHeight="1">
      <c r="B204" s="45" t="s">
        <v>133</v>
      </c>
      <c r="C204" s="9" t="s">
        <v>111</v>
      </c>
      <c r="D204" s="95">
        <v>0</v>
      </c>
      <c r="E204" s="95">
        <v>0</v>
      </c>
      <c r="F204" s="95">
        <v>0</v>
      </c>
      <c r="G204" s="40">
        <v>123</v>
      </c>
      <c r="H204" s="95">
        <v>0</v>
      </c>
      <c r="I204" s="103">
        <v>123</v>
      </c>
      <c r="J204" s="95">
        <v>0</v>
      </c>
      <c r="K204" s="40">
        <v>133</v>
      </c>
      <c r="L204" s="40">
        <f>SUM(J204:K204)</f>
        <v>133</v>
      </c>
    </row>
    <row r="205" spans="1:12" ht="15" customHeight="1">
      <c r="A205" s="1" t="s">
        <v>14</v>
      </c>
      <c r="B205" s="45">
        <v>3</v>
      </c>
      <c r="C205" s="57" t="s">
        <v>100</v>
      </c>
      <c r="D205" s="87">
        <f>SUM(D203:D204)</f>
        <v>0</v>
      </c>
      <c r="E205" s="87">
        <f aca="true" t="shared" si="44" ref="E205:L205">SUM(E203:E204)</f>
        <v>0</v>
      </c>
      <c r="F205" s="87">
        <f>SUM(F203:F204)</f>
        <v>0</v>
      </c>
      <c r="G205" s="86">
        <f>SUM(G203:G204)</f>
        <v>176</v>
      </c>
      <c r="H205" s="87">
        <f t="shared" si="44"/>
        <v>0</v>
      </c>
      <c r="I205" s="86">
        <f t="shared" si="44"/>
        <v>176</v>
      </c>
      <c r="J205" s="87">
        <f t="shared" si="44"/>
        <v>0</v>
      </c>
      <c r="K205" s="86">
        <f t="shared" si="44"/>
        <v>190</v>
      </c>
      <c r="L205" s="86">
        <f t="shared" si="44"/>
        <v>190</v>
      </c>
    </row>
    <row r="206" spans="1:12" ht="26.25" customHeight="1">
      <c r="A206" s="1" t="s">
        <v>14</v>
      </c>
      <c r="B206" s="69">
        <v>91</v>
      </c>
      <c r="C206" s="57" t="s">
        <v>113</v>
      </c>
      <c r="D206" s="95">
        <f>D200+D205</f>
        <v>0</v>
      </c>
      <c r="E206" s="103">
        <f aca="true" t="shared" si="45" ref="E206:L206">E200+E205</f>
        <v>67</v>
      </c>
      <c r="F206" s="95">
        <f>F200+F205</f>
        <v>0</v>
      </c>
      <c r="G206" s="103">
        <f>G200+G205</f>
        <v>176</v>
      </c>
      <c r="H206" s="95">
        <f t="shared" si="45"/>
        <v>0</v>
      </c>
      <c r="I206" s="103">
        <f t="shared" si="45"/>
        <v>176</v>
      </c>
      <c r="J206" s="95">
        <f t="shared" si="45"/>
        <v>0</v>
      </c>
      <c r="K206" s="103">
        <f t="shared" si="45"/>
        <v>190</v>
      </c>
      <c r="L206" s="103">
        <f t="shared" si="45"/>
        <v>190</v>
      </c>
    </row>
    <row r="207" spans="1:12" ht="12.75" customHeight="1">
      <c r="A207" s="1"/>
      <c r="B207" s="69"/>
      <c r="C207" s="57"/>
      <c r="D207" s="76"/>
      <c r="E207" s="76"/>
      <c r="F207" s="101"/>
      <c r="G207" s="76"/>
      <c r="H207" s="76"/>
      <c r="I207" s="76"/>
      <c r="J207" s="101"/>
      <c r="K207" s="76"/>
      <c r="L207" s="76"/>
    </row>
    <row r="208" spans="2:12" ht="26.25" customHeight="1">
      <c r="B208" s="67">
        <v>92</v>
      </c>
      <c r="C208" s="9" t="s">
        <v>114</v>
      </c>
      <c r="D208" s="40"/>
      <c r="E208" s="40"/>
      <c r="F208" s="102"/>
      <c r="G208" s="40"/>
      <c r="H208" s="40"/>
      <c r="I208" s="40"/>
      <c r="J208" s="102"/>
      <c r="K208" s="40"/>
      <c r="L208" s="40"/>
    </row>
    <row r="209" spans="2:12" ht="15" customHeight="1">
      <c r="B209" s="67" t="s">
        <v>122</v>
      </c>
      <c r="C209" s="9" t="s">
        <v>110</v>
      </c>
      <c r="D209" s="95">
        <v>0</v>
      </c>
      <c r="E209" s="103">
        <v>500</v>
      </c>
      <c r="F209" s="95">
        <v>0</v>
      </c>
      <c r="G209" s="103">
        <v>500</v>
      </c>
      <c r="H209" s="95">
        <v>0</v>
      </c>
      <c r="I209" s="103">
        <v>500</v>
      </c>
      <c r="J209" s="95">
        <v>0</v>
      </c>
      <c r="K209" s="103">
        <v>500</v>
      </c>
      <c r="L209" s="10">
        <f>SUM(J209:K209)</f>
        <v>500</v>
      </c>
    </row>
    <row r="210" spans="1:12" ht="15" customHeight="1">
      <c r="A210" s="1"/>
      <c r="B210" s="69" t="s">
        <v>121</v>
      </c>
      <c r="C210" s="57" t="s">
        <v>111</v>
      </c>
      <c r="D210" s="96">
        <v>0</v>
      </c>
      <c r="E210" s="98">
        <v>800</v>
      </c>
      <c r="F210" s="96">
        <v>0</v>
      </c>
      <c r="G210" s="98">
        <v>800</v>
      </c>
      <c r="H210" s="96">
        <v>0</v>
      </c>
      <c r="I210" s="98">
        <v>800</v>
      </c>
      <c r="J210" s="96">
        <v>0</v>
      </c>
      <c r="K210" s="98">
        <v>800</v>
      </c>
      <c r="L210" s="106">
        <f>SUM(J210:K210)</f>
        <v>800</v>
      </c>
    </row>
    <row r="211" spans="1:12" ht="26.25" customHeight="1">
      <c r="A211" s="73" t="s">
        <v>14</v>
      </c>
      <c r="B211" s="136">
        <v>92</v>
      </c>
      <c r="C211" s="60" t="s">
        <v>114</v>
      </c>
      <c r="D211" s="96">
        <f aca="true" t="shared" si="46" ref="D211:L211">D210+D209</f>
        <v>0</v>
      </c>
      <c r="E211" s="98">
        <f t="shared" si="46"/>
        <v>1300</v>
      </c>
      <c r="F211" s="96">
        <f>F210+F209</f>
        <v>0</v>
      </c>
      <c r="G211" s="106">
        <f>G210+G209</f>
        <v>1300</v>
      </c>
      <c r="H211" s="96">
        <f t="shared" si="46"/>
        <v>0</v>
      </c>
      <c r="I211" s="98">
        <f t="shared" si="46"/>
        <v>1300</v>
      </c>
      <c r="J211" s="96">
        <f t="shared" si="46"/>
        <v>0</v>
      </c>
      <c r="K211" s="106">
        <f t="shared" si="46"/>
        <v>1300</v>
      </c>
      <c r="L211" s="106">
        <f t="shared" si="46"/>
        <v>1300</v>
      </c>
    </row>
    <row r="212" spans="4:12" ht="0.75" customHeight="1">
      <c r="D212" s="76"/>
      <c r="E212" s="76"/>
      <c r="F212" s="101"/>
      <c r="G212" s="76"/>
      <c r="H212" s="76"/>
      <c r="I212" s="76"/>
      <c r="J212" s="101"/>
      <c r="K212" s="76"/>
      <c r="L212" s="76"/>
    </row>
    <row r="213" spans="1:12" ht="26.25" customHeight="1">
      <c r="A213" s="1"/>
      <c r="B213" s="69">
        <v>93</v>
      </c>
      <c r="C213" s="57" t="s">
        <v>115</v>
      </c>
      <c r="D213" s="40"/>
      <c r="E213" s="40"/>
      <c r="F213" s="102"/>
      <c r="G213" s="40"/>
      <c r="H213" s="40"/>
      <c r="I213" s="40"/>
      <c r="J213" s="102"/>
      <c r="K213" s="40"/>
      <c r="L213" s="40"/>
    </row>
    <row r="214" spans="1:12" ht="12.75" customHeight="1">
      <c r="A214" s="1"/>
      <c r="B214" s="69" t="s">
        <v>123</v>
      </c>
      <c r="C214" s="57" t="s">
        <v>110</v>
      </c>
      <c r="D214" s="95">
        <v>0</v>
      </c>
      <c r="E214" s="103">
        <v>14353</v>
      </c>
      <c r="F214" s="95">
        <v>0</v>
      </c>
      <c r="G214" s="40">
        <v>59762</v>
      </c>
      <c r="H214" s="95">
        <v>0</v>
      </c>
      <c r="I214" s="103">
        <v>59762</v>
      </c>
      <c r="J214" s="95">
        <v>0</v>
      </c>
      <c r="K214" s="40">
        <v>79975</v>
      </c>
      <c r="L214" s="40">
        <f>SUM(J214:K214)</f>
        <v>79975</v>
      </c>
    </row>
    <row r="215" spans="1:12" ht="12.75" customHeight="1">
      <c r="A215" s="1"/>
      <c r="B215" s="69" t="s">
        <v>124</v>
      </c>
      <c r="C215" s="57" t="s">
        <v>111</v>
      </c>
      <c r="D215" s="96">
        <v>0</v>
      </c>
      <c r="E215" s="98">
        <v>71447</v>
      </c>
      <c r="F215" s="96">
        <v>0</v>
      </c>
      <c r="G215" s="10">
        <v>139445</v>
      </c>
      <c r="H215" s="96">
        <v>0</v>
      </c>
      <c r="I215" s="98">
        <v>139445</v>
      </c>
      <c r="J215" s="96">
        <v>0</v>
      </c>
      <c r="K215" s="10">
        <v>186609</v>
      </c>
      <c r="L215" s="40">
        <f>SUM(J215:K215)</f>
        <v>186609</v>
      </c>
    </row>
    <row r="216" spans="1:12" ht="26.25" customHeight="1">
      <c r="A216" s="1" t="s">
        <v>14</v>
      </c>
      <c r="B216" s="69">
        <v>93</v>
      </c>
      <c r="C216" s="57" t="s">
        <v>115</v>
      </c>
      <c r="D216" s="87">
        <f aca="true" t="shared" si="47" ref="D216:L216">D215+D214</f>
        <v>0</v>
      </c>
      <c r="E216" s="86">
        <f t="shared" si="47"/>
        <v>85800</v>
      </c>
      <c r="F216" s="87">
        <f>F215+F214</f>
        <v>0</v>
      </c>
      <c r="G216" s="75">
        <f>SUM(G214:G215)</f>
        <v>199207</v>
      </c>
      <c r="H216" s="87">
        <f t="shared" si="47"/>
        <v>0</v>
      </c>
      <c r="I216" s="86">
        <f t="shared" si="47"/>
        <v>199207</v>
      </c>
      <c r="J216" s="87">
        <f t="shared" si="47"/>
        <v>0</v>
      </c>
      <c r="K216" s="75">
        <f>SUM(K214:K215)</f>
        <v>266584</v>
      </c>
      <c r="L216" s="75">
        <f t="shared" si="47"/>
        <v>266584</v>
      </c>
    </row>
    <row r="217" spans="1:12" ht="12" customHeight="1">
      <c r="A217" s="1"/>
      <c r="B217" s="69"/>
      <c r="C217" s="57"/>
      <c r="D217" s="103"/>
      <c r="E217" s="103"/>
      <c r="F217" s="103"/>
      <c r="G217" s="40"/>
      <c r="H217" s="95"/>
      <c r="I217" s="95"/>
      <c r="J217" s="103"/>
      <c r="K217" s="40"/>
      <c r="L217" s="40"/>
    </row>
    <row r="218" spans="1:12" ht="26.25" customHeight="1">
      <c r="A218" s="1"/>
      <c r="B218" s="69">
        <v>94</v>
      </c>
      <c r="C218" s="57" t="s">
        <v>131</v>
      </c>
      <c r="D218" s="103"/>
      <c r="E218" s="103"/>
      <c r="F218" s="103"/>
      <c r="G218" s="40"/>
      <c r="H218" s="95"/>
      <c r="I218" s="95"/>
      <c r="J218" s="103"/>
      <c r="K218" s="40"/>
      <c r="L218" s="40"/>
    </row>
    <row r="219" spans="2:12" ht="12.75">
      <c r="B219" s="69" t="s">
        <v>129</v>
      </c>
      <c r="C219" s="57" t="s">
        <v>110</v>
      </c>
      <c r="D219" s="95">
        <v>0</v>
      </c>
      <c r="E219" s="95">
        <v>0</v>
      </c>
      <c r="F219" s="95">
        <v>0</v>
      </c>
      <c r="G219" s="40">
        <v>20414</v>
      </c>
      <c r="H219" s="95">
        <v>0</v>
      </c>
      <c r="I219" s="103">
        <v>20414</v>
      </c>
      <c r="J219" s="95">
        <v>0</v>
      </c>
      <c r="K219" s="40">
        <v>47928</v>
      </c>
      <c r="L219" s="40">
        <f>SUM(J219:K219)</f>
        <v>47928</v>
      </c>
    </row>
    <row r="220" spans="2:12" ht="12.75">
      <c r="B220" s="67" t="s">
        <v>130</v>
      </c>
      <c r="C220" s="9" t="s">
        <v>111</v>
      </c>
      <c r="D220" s="95">
        <v>0</v>
      </c>
      <c r="E220" s="95">
        <v>0</v>
      </c>
      <c r="F220" s="95">
        <v>0</v>
      </c>
      <c r="G220" s="40">
        <v>47632</v>
      </c>
      <c r="H220" s="95">
        <v>0</v>
      </c>
      <c r="I220" s="103">
        <v>47632</v>
      </c>
      <c r="J220" s="95">
        <v>0</v>
      </c>
      <c r="K220" s="40">
        <v>111832</v>
      </c>
      <c r="L220" s="40">
        <f>SUM(J220:K220)</f>
        <v>111832</v>
      </c>
    </row>
    <row r="221" spans="1:12" ht="25.5">
      <c r="A221" s="8" t="s">
        <v>14</v>
      </c>
      <c r="B221" s="67">
        <v>94</v>
      </c>
      <c r="C221" s="9" t="s">
        <v>131</v>
      </c>
      <c r="D221" s="87">
        <f aca="true" t="shared" si="48" ref="D221:J221">SUM(D219:D220)</f>
        <v>0</v>
      </c>
      <c r="E221" s="87">
        <f t="shared" si="48"/>
        <v>0</v>
      </c>
      <c r="F221" s="87">
        <f>SUM(F219:F220)</f>
        <v>0</v>
      </c>
      <c r="G221" s="75">
        <f>SUM(G219:G220)</f>
        <v>68046</v>
      </c>
      <c r="H221" s="87">
        <f t="shared" si="48"/>
        <v>0</v>
      </c>
      <c r="I221" s="86">
        <f t="shared" si="48"/>
        <v>68046</v>
      </c>
      <c r="J221" s="87">
        <f t="shared" si="48"/>
        <v>0</v>
      </c>
      <c r="K221" s="75">
        <f>SUM(K219:K220)</f>
        <v>159760</v>
      </c>
      <c r="L221" s="75">
        <f>K221</f>
        <v>159760</v>
      </c>
    </row>
    <row r="222" spans="1:12" ht="26.25" customHeight="1">
      <c r="A222" s="1" t="s">
        <v>14</v>
      </c>
      <c r="B222" s="110">
        <v>0.2</v>
      </c>
      <c r="C222" s="111" t="s">
        <v>112</v>
      </c>
      <c r="D222" s="87">
        <f aca="true" t="shared" si="49" ref="D222:J222">D211+D206+D216+D221</f>
        <v>0</v>
      </c>
      <c r="E222" s="86">
        <f t="shared" si="49"/>
        <v>87167</v>
      </c>
      <c r="F222" s="87">
        <f>F211+F206+F216+F221</f>
        <v>0</v>
      </c>
      <c r="G222" s="86">
        <f>G211+G206+G216+G221</f>
        <v>268729</v>
      </c>
      <c r="H222" s="87">
        <f t="shared" si="49"/>
        <v>0</v>
      </c>
      <c r="I222" s="86">
        <f t="shared" si="49"/>
        <v>268729</v>
      </c>
      <c r="J222" s="87">
        <f t="shared" si="49"/>
        <v>0</v>
      </c>
      <c r="K222" s="86">
        <f>K211+K206+K216+K221</f>
        <v>427834</v>
      </c>
      <c r="L222" s="86">
        <f>L211+L206+L216+L221</f>
        <v>427834</v>
      </c>
    </row>
    <row r="223" spans="1:12" ht="26.25" customHeight="1">
      <c r="A223" s="46" t="s">
        <v>14</v>
      </c>
      <c r="B223" s="112">
        <v>3604</v>
      </c>
      <c r="C223" s="111" t="s">
        <v>107</v>
      </c>
      <c r="D223" s="94">
        <f aca="true" t="shared" si="50" ref="D223:L223">+D222+D193+D187</f>
        <v>0</v>
      </c>
      <c r="E223" s="100">
        <f t="shared" si="50"/>
        <v>110810</v>
      </c>
      <c r="F223" s="94">
        <f>+F222+F193+F187</f>
        <v>0</v>
      </c>
      <c r="G223" s="100">
        <f>+G222+G193+G187</f>
        <v>300589</v>
      </c>
      <c r="H223" s="94">
        <f t="shared" si="50"/>
        <v>0</v>
      </c>
      <c r="I223" s="100">
        <f t="shared" si="50"/>
        <v>300589</v>
      </c>
      <c r="J223" s="94">
        <f t="shared" si="50"/>
        <v>0</v>
      </c>
      <c r="K223" s="100">
        <f t="shared" si="50"/>
        <v>465812</v>
      </c>
      <c r="L223" s="100">
        <f t="shared" si="50"/>
        <v>465812</v>
      </c>
    </row>
    <row r="224" spans="1:22" ht="12.75" customHeight="1">
      <c r="A224" s="114" t="s">
        <v>14</v>
      </c>
      <c r="B224" s="115"/>
      <c r="C224" s="116" t="s">
        <v>15</v>
      </c>
      <c r="D224" s="86">
        <f aca="true" t="shared" si="51" ref="D224:L224">D180+D124+D54+D112+D223</f>
        <v>981371</v>
      </c>
      <c r="E224" s="86">
        <f t="shared" si="51"/>
        <v>1671042</v>
      </c>
      <c r="F224" s="86">
        <f t="shared" si="51"/>
        <v>1407047</v>
      </c>
      <c r="G224" s="86">
        <f t="shared" si="51"/>
        <v>1700243</v>
      </c>
      <c r="H224" s="86">
        <f t="shared" si="51"/>
        <v>1072077</v>
      </c>
      <c r="I224" s="86">
        <f t="shared" si="51"/>
        <v>1698332</v>
      </c>
      <c r="J224" s="86">
        <f t="shared" si="51"/>
        <v>1278651</v>
      </c>
      <c r="K224" s="86">
        <f t="shared" si="51"/>
        <v>2069404</v>
      </c>
      <c r="L224" s="86">
        <f t="shared" si="51"/>
        <v>3348055</v>
      </c>
      <c r="O224" s="3"/>
      <c r="P224" s="3"/>
      <c r="Q224" s="3"/>
      <c r="R224" s="3"/>
      <c r="S224" s="3"/>
      <c r="T224" s="3"/>
      <c r="U224" s="3"/>
      <c r="V224" s="3"/>
    </row>
    <row r="226" spans="5:10" ht="12.75">
      <c r="E226" s="99"/>
      <c r="F226" s="99"/>
      <c r="G226" s="99"/>
      <c r="H226" s="74"/>
      <c r="I226" s="74"/>
      <c r="J226" s="99"/>
    </row>
    <row r="237" ht="12.75">
      <c r="H237" s="10"/>
    </row>
  </sheetData>
  <sheetProtection/>
  <autoFilter ref="A23:V228"/>
  <mergeCells count="13">
    <mergeCell ref="H22:I22"/>
    <mergeCell ref="J22:L22"/>
    <mergeCell ref="F21:G21"/>
    <mergeCell ref="D22:E22"/>
    <mergeCell ref="F22:G22"/>
    <mergeCell ref="D21:E21"/>
    <mergeCell ref="A4:D4"/>
    <mergeCell ref="J21:L21"/>
    <mergeCell ref="H21:I21"/>
    <mergeCell ref="A1:L1"/>
    <mergeCell ref="A2:L2"/>
    <mergeCell ref="A6:D6"/>
    <mergeCell ref="A7:D7"/>
  </mergeCells>
  <printOptions horizontalCentered="1"/>
  <pageMargins left="0.748031496062992" right="0.393700787401575" top="0.748031496062992" bottom="0.905511811023622" header="0.511811023622047" footer="0.590551181102362"/>
  <pageSetup blackAndWhite="1" firstPageNumber="57" useFirstPageNumber="1" fitToHeight="14" horizontalDpi="600" verticalDpi="600" orientation="landscape" paperSize="9" r:id="rId1"/>
  <headerFooter alignWithMargins="0">
    <oddHeader xml:space="preserve">&amp;C   </oddHeader>
    <oddFooter>&amp;C&amp;"Times New Roman,Bold"   Vol-IV    -   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Government of Sikkim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Secretary Finance</dc:creator>
  <cp:keywords/>
  <dc:description/>
  <cp:lastModifiedBy>sarita</cp:lastModifiedBy>
  <cp:lastPrinted>2012-06-23T10:26:55Z</cp:lastPrinted>
  <dcterms:created xsi:type="dcterms:W3CDTF">2004-06-02T16:25:44Z</dcterms:created>
  <dcterms:modified xsi:type="dcterms:W3CDTF">2012-06-23T10:26:56Z</dcterms:modified>
  <cp:category/>
  <cp:version/>
  <cp:contentType/>
  <cp:contentStatus/>
</cp:coreProperties>
</file>